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r:id="rId21"/>
    <sheet name="Форма 4.2.2 | Т-передача ТЭ" sheetId="629"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4.8" sheetId="610" state="veryHidden" r:id="rId33"/>
    <sheet name="Форма 1.0.2" sheetId="550" state="veryHidden" r:id="rId34"/>
    <sheet name="Сведения об изменении" sheetId="568" state="veryHidden" r:id="rId35"/>
    <sheet name="Форма 1.0.1 | Форма 4.8" sheetId="644"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ТЭ'!$M$18:$AD$28</definedName>
    <definedName name="checkCell_List06_6_double_date">'Форма 4.2.2 | Т-передача ТЭ'!$AE$18:$AE$28</definedName>
    <definedName name="checkCell_List06_6_unique_t">'Форма 4.2.2 | Т-передача ТЭ'!$M$18:$M$28</definedName>
    <definedName name="checkCell_List06_6_unique_t1">'Форма 4.2.2 | Т-передача ТЭ'!$AF$18:$AF$29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et_union_hor!$O$125:$AC$130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et_union_hor!$AC$125:$AC$138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ТЭ'!$AC$18:$AC$28</definedName>
    <definedName name="List06_6_note">'Форма 4.2.2 | Т-передача ТЭ'!$AD$18:$AD$28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ТЭ'!$AC$14:$AC$28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REESTR_ORG!$A$2:$J$698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L18" i="629"/>
  <c r="O18" i="629"/>
  <c r="L19" i="629"/>
  <c r="L20" i="629"/>
  <c r="L21" i="629"/>
  <c r="L23" i="629"/>
  <c r="AG24" i="629"/>
  <c r="AF23" i="629"/>
  <c r="L24" i="629"/>
  <c r="Q25" i="629"/>
  <c r="X25" i="629"/>
  <c r="AE24" i="629"/>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X132" i="471"/>
  <c r="H12" i="644" l="1"/>
  <c r="H11" i="644"/>
  <c r="H9" i="644"/>
  <c r="H8" i="644"/>
  <c r="H7" i="644"/>
  <c r="H12" i="622"/>
  <c r="H9" i="622"/>
  <c r="H8" i="622"/>
  <c r="H12" i="638"/>
  <c r="H9" i="638"/>
  <c r="H8" i="638"/>
  <c r="F10" i="644"/>
  <c r="F9" i="644"/>
  <c r="F8" i="644"/>
  <c r="F13" i="644"/>
  <c r="F12" i="644"/>
  <c r="F11" i="644"/>
  <c r="R14" i="601" l="1"/>
  <c r="R13" i="601"/>
  <c r="R12" i="601"/>
  <c r="P12" i="601"/>
  <c r="M14" i="601"/>
  <c r="M12" i="601"/>
  <c r="M13" i="601"/>
  <c r="H13" i="644" l="1"/>
  <c r="H13" i="622"/>
  <c r="H13" i="638"/>
  <c r="B3" i="525"/>
  <c r="E3" i="437"/>
  <c r="B2" i="525"/>
  <c r="O7" i="627" l="1"/>
  <c r="O8" i="627"/>
  <c r="O9" i="627"/>
  <c r="O10" i="627"/>
  <c r="O17" i="627"/>
  <c r="P17" i="627" s="1"/>
  <c r="Q17" i="627" s="1"/>
  <c r="R17" i="627" s="1"/>
  <c r="S17" i="627" s="1"/>
  <c r="U17" i="627" s="1"/>
  <c r="V17" i="627" s="1"/>
  <c r="W17" i="627" s="1"/>
  <c r="Z24" i="627"/>
  <c r="Q25" i="627"/>
  <c r="L23" i="627"/>
  <c r="L19" i="627"/>
  <c r="L21" i="627"/>
  <c r="X24" i="627"/>
  <c r="L18" i="627"/>
  <c r="L20" i="627"/>
  <c r="L24" i="627"/>
  <c r="Y23" i="627"/>
  <c r="O7" i="632" l="1"/>
  <c r="O8" i="632"/>
  <c r="O9" i="632"/>
  <c r="O10" i="632"/>
  <c r="O18" i="632"/>
  <c r="P18" i="632" s="1"/>
  <c r="Q18" i="632" s="1"/>
  <c r="R18" i="632" s="1"/>
  <c r="S18" i="632" s="1"/>
  <c r="T18" i="632" s="1"/>
  <c r="V18" i="632" s="1"/>
  <c r="X18" i="632" s="1"/>
  <c r="R24" i="632"/>
  <c r="L21" i="632"/>
  <c r="L22" i="632"/>
  <c r="Y23" i="632"/>
  <c r="L20" i="632"/>
  <c r="L23"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8" i="643"/>
  <c r="L22" i="642"/>
  <c r="L19" i="642"/>
  <c r="F9" i="643"/>
  <c r="L24" i="642"/>
  <c r="F11" i="643"/>
  <c r="L23" i="642"/>
  <c r="L21" i="642"/>
  <c r="F13" i="643"/>
  <c r="L18" i="642"/>
  <c r="F12" i="643"/>
  <c r="F10" i="643"/>
  <c r="L20" i="642"/>
  <c r="X24" i="642"/>
  <c r="L242" i="471"/>
  <c r="X244" i="471"/>
  <c r="L244" i="471"/>
  <c r="L239" i="471"/>
  <c r="L238" i="471"/>
  <c r="L240" i="471"/>
  <c r="L241" i="471"/>
  <c r="L243"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6" i="640"/>
  <c r="X26" i="640"/>
  <c r="L23" i="640"/>
  <c r="F13" i="641"/>
  <c r="F9" i="641"/>
  <c r="L22" i="640"/>
  <c r="F11" i="641"/>
  <c r="L24" i="640"/>
  <c r="L21" i="640"/>
  <c r="F12" i="641"/>
  <c r="F10" i="641"/>
  <c r="L20" i="640"/>
  <c r="L25" i="640"/>
  <c r="F8" i="641"/>
  <c r="L223" i="471"/>
  <c r="L222" i="471"/>
  <c r="L226" i="471"/>
  <c r="L224" i="471"/>
  <c r="L220" i="471"/>
  <c r="X226" i="471"/>
  <c r="L225" i="471"/>
  <c r="L221" i="471"/>
  <c r="V19" i="640" l="1"/>
  <c r="W19" i="640" s="1"/>
  <c r="AA198" i="471" l="1"/>
  <c r="AI197" i="471"/>
  <c r="R184" i="471"/>
  <c r="V120" i="471"/>
  <c r="AF111" i="471"/>
  <c r="V110" i="471"/>
  <c r="AE109" i="471"/>
  <c r="V109" i="471"/>
  <c r="Q150" i="471"/>
  <c r="Z149" i="471"/>
  <c r="Q132" i="471"/>
  <c r="AG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F13" i="637"/>
  <c r="F11" i="636"/>
  <c r="F8" i="638"/>
  <c r="F9" i="634"/>
  <c r="F12" i="638"/>
  <c r="F11" i="639"/>
  <c r="F12" i="635"/>
  <c r="F13" i="634"/>
  <c r="F9" i="639"/>
  <c r="F11" i="638"/>
  <c r="F10" i="634"/>
  <c r="F9" i="637"/>
  <c r="F8" i="634"/>
  <c r="F9" i="635"/>
  <c r="F13" i="639"/>
  <c r="F8" i="639"/>
  <c r="F11" i="634"/>
  <c r="F10" i="635"/>
  <c r="F11" i="635"/>
  <c r="F10" i="639"/>
  <c r="F13" i="635"/>
  <c r="F12" i="636"/>
  <c r="F10" i="638"/>
  <c r="F10" i="636"/>
  <c r="F8" i="636"/>
  <c r="F9" i="636"/>
  <c r="F10" i="637"/>
  <c r="F12" i="634"/>
  <c r="F12" i="639"/>
  <c r="F13" i="638"/>
  <c r="F8" i="637"/>
  <c r="F9" i="638"/>
  <c r="F12" i="637"/>
  <c r="F8" i="635"/>
  <c r="F11" i="637"/>
  <c r="F13" i="636"/>
  <c r="L88" i="471"/>
  <c r="L149" i="471"/>
  <c r="AC110" i="471"/>
  <c r="X149" i="471"/>
  <c r="L106" i="471"/>
  <c r="Y90" i="471"/>
  <c r="L146" i="471"/>
  <c r="L161" i="471"/>
  <c r="L181" i="471"/>
  <c r="L91" i="471"/>
  <c r="X55" i="471"/>
  <c r="L108" i="471"/>
  <c r="L69" i="471"/>
  <c r="L180" i="471"/>
  <c r="L104" i="471"/>
  <c r="L37" i="471"/>
  <c r="L51" i="471"/>
  <c r="X37" i="471"/>
  <c r="L131" i="471"/>
  <c r="L110" i="471"/>
  <c r="L34" i="471"/>
  <c r="L194" i="471"/>
  <c r="L179" i="471"/>
  <c r="Y166" i="471"/>
  <c r="L67" i="471"/>
  <c r="L53" i="471"/>
  <c r="Y148" i="471"/>
  <c r="L182" i="471"/>
  <c r="L183" i="471"/>
  <c r="L85" i="471"/>
  <c r="L87" i="471"/>
  <c r="L145" i="471"/>
  <c r="L49" i="471"/>
  <c r="L165" i="471"/>
  <c r="L126" i="471"/>
  <c r="L148" i="471"/>
  <c r="L196" i="471"/>
  <c r="L193" i="471"/>
  <c r="L55" i="471"/>
  <c r="L72" i="471"/>
  <c r="L166" i="471"/>
  <c r="L128" i="471"/>
  <c r="L167" i="471"/>
  <c r="L50" i="471"/>
  <c r="L35" i="471"/>
  <c r="X73" i="471"/>
  <c r="AE131" i="471"/>
  <c r="L54" i="471"/>
  <c r="L31" i="471"/>
  <c r="L73" i="471"/>
  <c r="X91" i="471"/>
  <c r="AF130" i="471"/>
  <c r="L103" i="471"/>
  <c r="L120" i="471"/>
  <c r="L105" i="471"/>
  <c r="L109" i="471"/>
  <c r="L86" i="471"/>
  <c r="AH197" i="471"/>
  <c r="L195" i="471"/>
  <c r="L127" i="471"/>
  <c r="L164" i="471"/>
  <c r="L125" i="471"/>
  <c r="L143" i="471"/>
  <c r="Y183" i="471"/>
  <c r="L33" i="471"/>
  <c r="L144" i="471"/>
  <c r="AC109" i="471"/>
  <c r="L162" i="471"/>
  <c r="L130" i="471"/>
  <c r="L68" i="471"/>
  <c r="L36" i="471"/>
  <c r="AD108" i="471"/>
  <c r="L163" i="471"/>
  <c r="X167" i="471"/>
  <c r="L70" i="471"/>
  <c r="L52" i="471"/>
  <c r="L197" i="471"/>
  <c r="AC120" i="471"/>
  <c r="L71" i="471"/>
  <c r="L90" i="471"/>
  <c r="L3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6" i="626"/>
  <c r="L18" i="624"/>
  <c r="L24" i="625"/>
  <c r="L19" i="624"/>
  <c r="L19" i="625"/>
  <c r="L24" i="626"/>
  <c r="L25" i="626"/>
  <c r="L22" i="625"/>
  <c r="L20" i="624"/>
  <c r="L23" i="624"/>
  <c r="X24" i="625"/>
  <c r="L18" i="625"/>
  <c r="L20" i="625"/>
  <c r="L20" i="626"/>
  <c r="L23" i="625"/>
  <c r="X24" i="624"/>
  <c r="L21" i="626"/>
  <c r="L21" i="625"/>
  <c r="L22" i="624"/>
  <c r="L23" i="626"/>
  <c r="L22" i="626"/>
  <c r="L24" i="624"/>
  <c r="X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3"/>
  <c r="L19" i="631"/>
  <c r="L22" i="631"/>
  <c r="L19" i="633"/>
  <c r="L22" i="633"/>
  <c r="L19" i="630"/>
  <c r="L20" i="630"/>
  <c r="L23" i="633"/>
  <c r="L18" i="631"/>
  <c r="X24" i="630"/>
  <c r="X24" i="631"/>
  <c r="L24" i="631"/>
  <c r="L21" i="631"/>
  <c r="L21" i="630"/>
  <c r="L20" i="633"/>
  <c r="L24" i="630"/>
  <c r="L18" i="630"/>
  <c r="L23" i="631"/>
  <c r="L23" i="630"/>
  <c r="Y23" i="630"/>
  <c r="L20" i="631"/>
  <c r="AH23" i="633"/>
  <c r="Y23" i="631"/>
  <c r="AG18" i="633" l="1"/>
  <c r="U17" i="631"/>
  <c r="AF26" i="628"/>
  <c r="V25" i="628"/>
  <c r="AE24" i="628"/>
  <c r="V24" i="628"/>
  <c r="O17" i="628"/>
  <c r="P17" i="628" s="1"/>
  <c r="Q17" i="628" s="1"/>
  <c r="R17" i="628" s="1"/>
  <c r="S17" i="628" s="1"/>
  <c r="T17" i="628" s="1"/>
  <c r="U17" i="628" s="1"/>
  <c r="V17" i="628" s="1"/>
  <c r="W17" i="628" s="1"/>
  <c r="L20" i="628"/>
  <c r="L18" i="628"/>
  <c r="E2" i="437"/>
  <c r="L23" i="628"/>
  <c r="L25" i="628"/>
  <c r="AC24" i="628"/>
  <c r="AD23" i="628"/>
  <c r="L24" i="628"/>
  <c r="L19" i="628"/>
  <c r="L21" i="628"/>
  <c r="AC25"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8" i="617"/>
  <c r="F9" i="618"/>
  <c r="F13" i="617"/>
  <c r="F8" i="622"/>
  <c r="F11" i="618"/>
  <c r="F9" i="622"/>
  <c r="F12" i="618"/>
  <c r="F8" i="614"/>
  <c r="F11" i="616"/>
  <c r="F8" i="616"/>
  <c r="F11" i="622"/>
  <c r="F8" i="618"/>
  <c r="F10" i="617"/>
  <c r="F9" i="614"/>
  <c r="F12" i="616"/>
  <c r="F13" i="614"/>
  <c r="F13" i="616"/>
  <c r="F10" i="622"/>
  <c r="F9" i="616"/>
  <c r="F10" i="618"/>
  <c r="F12" i="622"/>
  <c r="F9" i="617"/>
  <c r="F10" i="614"/>
  <c r="F11" i="614"/>
  <c r="F13" i="618"/>
  <c r="F10" i="616"/>
  <c r="F12" i="614"/>
  <c r="F12" i="617"/>
  <c r="F11" i="617"/>
  <c r="F13" i="622"/>
  <c r="F337" i="471"/>
  <c r="M307" i="471"/>
  <c r="F339" i="471"/>
  <c r="M302" i="471"/>
  <c r="F340" i="471"/>
  <c r="F342" i="471"/>
  <c r="F338" i="471"/>
  <c r="F341" i="471"/>
  <c r="M297" i="471"/>
</calcChain>
</file>

<file path=xl/sharedStrings.xml><?xml version="1.0" encoding="utf-8"?>
<sst xmlns="http://schemas.openxmlformats.org/spreadsheetml/2006/main" count="7672" uniqueCount="3397">
  <si>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</si>
  <si>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</si>
  <si>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</si>
  <si>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</si>
  <si>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</si>
  <si>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</si>
  <si>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</si>
  <si>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</si>
  <si>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</si>
  <si>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</si>
  <si>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</si>
  <si>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</si>
  <si>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</si>
  <si>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</si>
  <si>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</si>
  <si>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</si>
  <si>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</si>
  <si>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</si>
  <si>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</si>
  <si>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</si>
  <si>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</si>
  <si>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</si>
  <si>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</si>
  <si>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</si>
  <si>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</si>
  <si>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</si>
  <si>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</si>
  <si>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</si>
  <si>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</si>
  <si>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</si>
  <si>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</si>
  <si>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</si>
  <si>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</si>
  <si>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</si>
  <si>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</si>
  <si>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</si>
  <si>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</si>
  <si>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</si>
  <si>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</si>
  <si>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</si>
  <si>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</si>
  <si>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</si>
  <si>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</si>
  <si>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</si>
  <si>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</si>
  <si>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</si>
  <si>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</si>
  <si>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</si>
  <si>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</si>
  <si>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</si>
  <si>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</si>
  <si>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</si>
  <si>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</si>
  <si>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</si>
  <si>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</si>
  <si>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</si>
  <si>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</si>
  <si>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</si>
  <si>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</si>
  <si>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</si>
  <si>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</si>
  <si>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</si>
  <si>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</si>
  <si>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</si>
  <si>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</si>
  <si>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</si>
  <si>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</si>
  <si>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</si>
  <si>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</si>
  <si>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</si>
  <si>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</si>
  <si>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</si>
  <si>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</si>
  <si>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</si>
  <si>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</si>
  <si>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</si>
  <si>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</si>
  <si>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</si>
  <si>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</si>
  <si>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</si>
  <si>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</si>
  <si>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</si>
  <si>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</si>
  <si>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</si>
  <si>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</si>
  <si>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</si>
  <si>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</si>
  <si>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</si>
  <si>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</si>
  <si>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</si>
  <si>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</si>
  <si>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</si>
  <si>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</si>
  <si>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</si>
  <si>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</si>
  <si>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</si>
  <si>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</si>
  <si>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</si>
  <si>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</si>
  <si>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</si>
  <si>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</si>
  <si>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</si>
  <si>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</si>
  <si>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</si>
  <si>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</si>
  <si>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</si>
  <si>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</si>
  <si>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</si>
  <si>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</si>
  <si>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</si>
  <si>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</si>
  <si>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</si>
  <si>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</si>
  <si>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</si>
  <si>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</si>
  <si>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</si>
  <si>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</si>
  <si>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</si>
  <si>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</si>
  <si>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</si>
  <si>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</si>
  <si>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</si>
  <si>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</si>
  <si>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</si>
  <si>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</si>
  <si>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</si>
  <si>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</si>
  <si>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</si>
  <si>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</si>
  <si>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</si>
  <si>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</si>
  <si>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</si>
  <si>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</si>
  <si>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</si>
  <si>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</si>
  <si>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</si>
  <si>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</si>
  <si>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</si>
  <si>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</si>
  <si>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</si>
  <si>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</si>
  <si>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</si>
  <si>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</si>
  <si>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</si>
  <si>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</si>
  <si>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</si>
  <si>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</si>
  <si>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</si>
  <si>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</si>
  <si>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</si>
  <si>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</si>
  <si>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</si>
  <si>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</si>
  <si>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</si>
  <si>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</si>
  <si>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</si>
  <si>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</si>
  <si>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</si>
  <si>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</si>
  <si>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</si>
  <si>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</si>
  <si>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</si>
  <si>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</si>
  <si>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</si>
  <si>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</si>
  <si>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</si>
  <si>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</si>
  <si>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</si>
  <si>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</si>
  <si>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</si>
  <si>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</si>
  <si>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</si>
  <si>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</si>
  <si>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</si>
  <si>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</si>
  <si>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</si>
  <si>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</si>
  <si>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</si>
  <si>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</si>
  <si>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</si>
  <si>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</si>
  <si>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</si>
  <si>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</si>
  <si>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</si>
  <si>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</si>
  <si>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</si>
  <si>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</si>
  <si>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</si>
  <si>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</si>
  <si>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</si>
  <si>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</si>
  <si>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</si>
  <si>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</si>
  <si>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</si>
  <si>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</si>
  <si>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</si>
  <si>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</si>
  <si>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</si>
  <si>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</si>
  <si>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</si>
  <si>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</si>
  <si>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</si>
  <si>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</si>
  <si>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</si>
  <si>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</si>
  <si>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</si>
  <si>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</si>
  <si>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</si>
  <si>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</si>
  <si>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</si>
  <si>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</si>
  <si>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</si>
  <si>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</si>
  <si>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</si>
  <si>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</si>
  <si>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</si>
  <si>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</si>
  <si>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</si>
  <si>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</si>
  <si>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</si>
  <si>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</si>
  <si>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</si>
  <si>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</si>
  <si>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</si>
  <si>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</si>
  <si>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</si>
  <si>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</si>
  <si>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</si>
  <si>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</si>
  <si>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</si>
  <si>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</si>
  <si>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</si>
  <si>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</si>
  <si>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</si>
  <si>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</si>
  <si>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</si>
  <si>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</si>
  <si>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</si>
  <si>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</si>
  <si>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</si>
  <si>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</si>
  <si>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</si>
  <si>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</si>
  <si>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</si>
  <si>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</si>
  <si>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</si>
  <si>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</si>
  <si>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</si>
  <si>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</si>
  <si>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</si>
  <si>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</si>
  <si>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</si>
  <si>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</si>
  <si>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</si>
  <si>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</si>
  <si>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</si>
  <si>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</si>
  <si>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</si>
  <si>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</si>
  <si>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</si>
  <si>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</si>
  <si>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</si>
  <si>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</si>
  <si>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</si>
  <si>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</si>
  <si>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</si>
  <si>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</si>
  <si>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</si>
  <si>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</si>
  <si>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</si>
  <si>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</si>
  <si>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</si>
  <si>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</si>
  <si>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</si>
  <si>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</si>
  <si>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</si>
  <si>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</si>
  <si>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</si>
  <si>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</si>
  <si>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</si>
  <si>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</si>
  <si>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</si>
  <si>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</si>
  <si>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</si>
  <si>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</si>
  <si>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</si>
  <si>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</si>
  <si>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</si>
  <si>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</si>
  <si>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</si>
  <si>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</si>
  <si>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</si>
  <si>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</si>
  <si>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</si>
  <si>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</si>
  <si>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</si>
  <si>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</si>
  <si>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</si>
  <si>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</si>
  <si>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</si>
  <si>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</si>
  <si>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</si>
  <si>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</si>
  <si>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</si>
  <si>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</si>
  <si>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</si>
  <si>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</si>
  <si>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</si>
  <si>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</si>
  <si>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</si>
  <si>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</si>
  <si>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</si>
  <si>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</si>
  <si>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</si>
  <si>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</si>
  <si>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</si>
  <si>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</si>
  <si>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</si>
  <si>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</si>
  <si>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</si>
  <si>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</si>
  <si>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</si>
  <si>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</si>
  <si>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</si>
  <si>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</si>
  <si>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</si>
  <si>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</si>
  <si>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</si>
  <si>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</si>
  <si>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</si>
  <si>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</si>
  <si>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</si>
  <si>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</si>
  <si>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</si>
  <si>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</si>
  <si>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</si>
  <si>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</si>
  <si>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</si>
  <si>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</si>
  <si>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</si>
  <si>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</si>
  <si>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</si>
  <si>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</si>
  <si>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</si>
  <si>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</si>
  <si>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</si>
  <si>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</si>
  <si>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</si>
  <si>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</si>
  <si>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</si>
  <si>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</si>
  <si>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</si>
  <si>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</si>
  <si>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</si>
  <si>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</si>
  <si>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</si>
  <si>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</si>
  <si>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</si>
  <si>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</si>
  <si>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</si>
  <si>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</si>
  <si>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</si>
  <si>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</si>
  <si>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</si>
  <si>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</si>
  <si>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</si>
  <si>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</si>
  <si>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</si>
  <si>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</si>
  <si>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</si>
  <si>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</si>
  <si>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</si>
  <si>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</si>
  <si>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</si>
  <si>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</si>
  <si>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</si>
  <si>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</si>
  <si>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</si>
  <si>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</si>
  <si>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</si>
  <si>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</si>
  <si>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</si>
  <si>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</si>
  <si>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</si>
  <si>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</si>
  <si>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</si>
  <si>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</si>
  <si>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</si>
  <si>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</si>
  <si>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</si>
  <si>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</si>
  <si>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</si>
  <si>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</si>
  <si>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</si>
  <si>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</si>
  <si>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</si>
  <si>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</si>
  <si>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</si>
  <si>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</si>
  <si>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</si>
  <si>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</si>
  <si>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</si>
  <si>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</si>
  <si>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</si>
  <si>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</si>
  <si>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</si>
  <si>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</si>
  <si>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</si>
  <si>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</si>
  <si>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</si>
  <si>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</si>
  <si>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</si>
  <si>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</si>
  <si>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</si>
  <si>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</si>
  <si>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</si>
  <si>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</si>
  <si>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</si>
  <si>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</si>
  <si>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</si>
  <si>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</si>
  <si>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</si>
  <si>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</si>
  <si>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</si>
  <si>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</si>
  <si>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</si>
  <si>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</si>
  <si>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</si>
  <si>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</si>
  <si>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</si>
  <si>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</si>
  <si>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</si>
  <si>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</si>
  <si>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</si>
  <si>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</si>
  <si>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</si>
  <si>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</si>
  <si>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</si>
  <si>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</si>
  <si>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</si>
  <si>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</si>
  <si>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</si>
  <si>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</si>
  <si>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</si>
  <si>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</si>
  <si>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</si>
  <si>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</si>
  <si>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</si>
  <si>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</si>
  <si>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</si>
  <si>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</si>
  <si>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</si>
  <si>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</si>
  <si>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</si>
  <si>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</si>
  <si>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</si>
  <si>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</si>
  <si>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</si>
  <si>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</si>
  <si>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</si>
  <si>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</si>
  <si>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</si>
  <si>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</si>
  <si>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</si>
  <si>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</si>
  <si>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</si>
  <si>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</si>
  <si>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</si>
  <si>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</si>
  <si>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</si>
  <si>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</si>
  <si>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</si>
  <si>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</si>
  <si>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</si>
  <si>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</si>
  <si>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</si>
  <si>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</si>
  <si>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</si>
  <si>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</si>
  <si>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</si>
  <si>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</si>
  <si>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</si>
  <si>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</si>
  <si>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</si>
  <si>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</si>
  <si>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</si>
  <si>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</si>
  <si>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</si>
  <si>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</si>
  <si>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</si>
  <si>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</si>
  <si>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</si>
  <si>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</si>
  <si>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</si>
  <si>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</si>
  <si>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</si>
  <si>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</si>
  <si>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</si>
  <si>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</si>
  <si>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</si>
  <si>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</si>
  <si>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</si>
  <si>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</si>
  <si>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</si>
  <si>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</si>
  <si>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</si>
  <si>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</si>
  <si>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</si>
  <si>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</si>
  <si>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</si>
  <si>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</si>
  <si>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</si>
  <si>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</si>
  <si>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</si>
  <si>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</si>
  <si>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</si>
  <si>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</si>
  <si>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</si>
  <si>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</si>
  <si>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</si>
  <si>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</si>
  <si>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</si>
  <si>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</si>
  <si>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</si>
  <si>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</si>
  <si>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</si>
  <si>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</si>
  <si>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</si>
  <si>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</si>
  <si>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</si>
  <si>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</si>
  <si>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</si>
  <si>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</si>
  <si>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</si>
  <si>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</si>
  <si>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</si>
  <si>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</si>
  <si>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</si>
  <si>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</si>
  <si>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</si>
  <si>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</si>
  <si>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</si>
  <si>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</si>
  <si>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</si>
  <si>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</si>
  <si>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</si>
  <si>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</si>
  <si>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</si>
  <si>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</si>
  <si>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</si>
  <si>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</si>
  <si>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</si>
  <si>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</si>
  <si>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</si>
  <si>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</si>
  <si>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</si>
  <si>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</si>
  <si>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</si>
  <si>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</si>
  <si>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</si>
  <si>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</si>
  <si>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</si>
  <si>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</si>
  <si>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</si>
  <si>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</si>
  <si>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</si>
  <si>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</si>
  <si>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</si>
  <si>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</si>
  <si>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</si>
  <si>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</si>
  <si>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</si>
  <si>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</si>
  <si>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</si>
  <si>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</si>
  <si>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</si>
  <si>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</si>
  <si>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</si>
  <si>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</si>
  <si>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</si>
  <si>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</si>
  <si>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</si>
  <si>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</si>
  <si>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</si>
  <si>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</si>
  <si>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</si>
  <si>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</si>
  <si>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</si>
  <si>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</si>
  <si>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</si>
  <si>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</si>
  <si>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</si>
  <si>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</si>
  <si>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</si>
  <si>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</si>
  <si>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</si>
  <si>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</si>
  <si>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</si>
  <si>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</si>
  <si>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</si>
  <si>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</si>
  <si>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</si>
  <si>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</si>
  <si>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</si>
  <si>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</si>
  <si>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</si>
  <si>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</si>
  <si>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</si>
  <si>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</si>
  <si>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</si>
  <si>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</si>
  <si>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</si>
  <si>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</si>
  <si>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</si>
  <si>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</si>
  <si>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</si>
  <si>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</si>
  <si>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</si>
  <si>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</si>
  <si>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</si>
  <si>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</si>
  <si>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</si>
  <si>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</si>
  <si>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</si>
  <si>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</si>
  <si>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</si>
  <si>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</si>
  <si>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</si>
  <si>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</si>
  <si>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</si>
  <si>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</si>
  <si>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</si>
  <si>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</si>
  <si>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</si>
  <si>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</si>
  <si>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</si>
  <si>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</si>
  <si>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</si>
  <si>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</si>
  <si>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</si>
  <si>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</si>
  <si>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</si>
  <si>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</si>
  <si>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</si>
  <si>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</si>
  <si>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</si>
  <si>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</si>
  <si>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</si>
  <si>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</si>
  <si>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</si>
  <si>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</si>
  <si>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</si>
  <si>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</si>
  <si>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</si>
  <si>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</si>
  <si>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</si>
  <si>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</si>
  <si>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</si>
  <si>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</si>
  <si>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</si>
  <si>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</si>
  <si>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</si>
  <si>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</si>
  <si>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</si>
  <si>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</si>
  <si>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</si>
  <si>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</si>
  <si>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</si>
  <si>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</si>
  <si>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</si>
  <si>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</si>
  <si>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</si>
  <si>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</si>
  <si>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</si>
  <si>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</si>
  <si>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</si>
  <si>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</si>
  <si>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</si>
  <si>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</si>
  <si>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</si>
  <si>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</si>
  <si>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</si>
  <si>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</si>
  <si>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</si>
  <si>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</si>
  <si>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</si>
  <si>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</si>
  <si>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</si>
  <si>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</si>
  <si>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</si>
  <si>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</si>
  <si>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</si>
  <si>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</si>
  <si>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</si>
  <si>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</si>
  <si>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</si>
  <si>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</si>
  <si>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</si>
  <si>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</si>
  <si>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</si>
  <si>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</si>
  <si>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</si>
  <si>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</si>
  <si>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</si>
  <si>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</si>
  <si>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</si>
  <si>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</si>
  <si>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</si>
  <si>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</si>
  <si>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</si>
  <si>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</si>
  <si>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</si>
  <si>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</si>
  <si>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</si>
  <si>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</si>
  <si>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</si>
  <si>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</si>
  <si>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</si>
  <si>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</si>
  <si>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</si>
  <si>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</si>
  <si>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</si>
  <si>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</si>
  <si>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</si>
  <si>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</si>
  <si>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</si>
  <si>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</si>
  <si>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</si>
  <si>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</si>
  <si>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</si>
  <si>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</si>
  <si>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</si>
  <si>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</si>
  <si>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</si>
  <si>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</si>
  <si>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</si>
  <si>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</si>
  <si>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</si>
  <si>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</si>
  <si>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</si>
  <si>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</si>
  <si>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</si>
  <si>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</si>
  <si>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</si>
  <si>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</si>
  <si>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</si>
  <si>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</si>
  <si>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</si>
  <si>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</si>
  <si>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</si>
  <si>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</si>
  <si>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</si>
  <si>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</si>
  <si>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</si>
  <si>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</si>
  <si>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</si>
  <si>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</si>
  <si>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</si>
  <si>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</si>
  <si>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</si>
  <si>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</si>
  <si>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</si>
  <si>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</si>
  <si>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</si>
  <si>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</si>
  <si>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</si>
  <si>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</si>
  <si>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</si>
  <si>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</si>
  <si>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</si>
  <si>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</si>
  <si>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</si>
  <si>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</si>
  <si>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</si>
  <si>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</si>
  <si>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</si>
  <si>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</si>
  <si>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18.12.2018</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</si>
  <si>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</si>
  <si>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</si>
  <si>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</si>
  <si>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</si>
  <si>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</si>
  <si>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</si>
  <si>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</si>
  <si>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</si>
  <si>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</si>
  <si>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</si>
  <si>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</si>
  <si>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</si>
  <si>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</si>
  <si>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</si>
  <si>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</si>
  <si>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</si>
  <si>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</si>
  <si>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</si>
  <si>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</si>
  <si>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</si>
  <si>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</si>
  <si>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</si>
  <si>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</si>
  <si>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</si>
  <si>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</si>
  <si>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</si>
  <si>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</si>
  <si>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</si>
  <si>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</si>
  <si>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</si>
  <si>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</si>
  <si>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</si>
  <si>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</si>
  <si>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</si>
  <si>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</si>
  <si>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</si>
  <si>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</si>
  <si>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</si>
  <si>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</si>
  <si>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</si>
  <si>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</si>
  <si>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</si>
  <si>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</si>
  <si>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</si>
  <si>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</si>
  <si>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</si>
  <si>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</si>
  <si>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</si>
  <si>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</si>
  <si>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</si>
  <si>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</si>
  <si>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</si>
  <si>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</si>
  <si>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</si>
  <si>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</si>
  <si>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</si>
  <si>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</si>
  <si>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</si>
  <si>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</si>
  <si>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</si>
  <si>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</si>
  <si>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</si>
  <si>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</si>
  <si>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</si>
  <si>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</si>
  <si>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</si>
  <si>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</si>
  <si>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</si>
  <si>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</si>
  <si>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</si>
  <si>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</si>
  <si>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</si>
  <si>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</si>
  <si>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</si>
  <si>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</si>
  <si>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</si>
  <si>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</si>
  <si>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</si>
  <si>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</si>
  <si>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</si>
  <si>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</si>
  <si>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</si>
  <si>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</si>
  <si>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</si>
  <si>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</si>
  <si>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</si>
  <si>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</si>
  <si>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</si>
  <si>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</si>
  <si>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</si>
  <si>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</si>
  <si>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</si>
  <si>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</si>
  <si>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</si>
  <si>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</si>
  <si>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</si>
  <si>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</si>
  <si>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</si>
  <si>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</si>
  <si>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</si>
  <si>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</si>
  <si>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</si>
  <si>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</si>
  <si>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</si>
  <si>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</si>
  <si>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</si>
  <si>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</si>
  <si>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</si>
  <si>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</si>
  <si>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</si>
  <si>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</si>
  <si>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</si>
  <si>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</si>
  <si>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</si>
  <si>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</si>
  <si>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</si>
  <si>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</si>
  <si>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</si>
  <si>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</si>
  <si>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</si>
  <si>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</si>
  <si>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</si>
  <si>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</si>
  <si>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</si>
  <si>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</si>
  <si>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</si>
  <si>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</si>
  <si>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</si>
  <si>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</si>
  <si>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</si>
  <si>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</si>
  <si>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</si>
  <si>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</si>
  <si>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</si>
  <si>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</si>
  <si>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</si>
  <si>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</si>
  <si>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</si>
  <si>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</si>
  <si>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</si>
  <si>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</si>
  <si>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</si>
  <si>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</si>
  <si>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</si>
  <si>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</si>
  <si>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</si>
  <si>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</si>
  <si>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</si>
  <si>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</si>
  <si>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</si>
  <si>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</si>
  <si>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</si>
  <si>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</si>
  <si>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</si>
  <si>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</si>
  <si>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</si>
  <si>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</si>
  <si>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</si>
  <si>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</si>
  <si>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</si>
  <si>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</si>
  <si>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</si>
  <si>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</si>
  <si>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</si>
  <si>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</si>
  <si>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</si>
  <si>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</si>
  <si>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</si>
  <si>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</si>
  <si>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</si>
  <si>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</si>
  <si>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</si>
  <si>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</si>
  <si>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</si>
  <si>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</si>
  <si>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</si>
  <si>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</si>
  <si>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</si>
  <si>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</si>
  <si>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</si>
  <si>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</si>
  <si>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</si>
  <si>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</si>
  <si>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</si>
  <si>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</si>
  <si>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</si>
  <si>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</si>
  <si>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</si>
  <si>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</si>
  <si>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</si>
  <si>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</si>
  <si>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</si>
  <si>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</si>
  <si>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</si>
  <si>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</si>
  <si>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</si>
  <si>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</si>
  <si>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</si>
  <si>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</si>
  <si>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</si>
  <si>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</si>
  <si>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</si>
  <si>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</si>
  <si>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</si>
  <si>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</si>
  <si>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</si>
  <si>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</si>
  <si>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</si>
  <si>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</si>
  <si>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</si>
  <si>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</si>
  <si>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</si>
  <si>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</si>
  <si>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</si>
  <si>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</si>
  <si>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</si>
  <si>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</si>
  <si>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</si>
  <si>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</si>
  <si>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</si>
  <si>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</si>
  <si>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</si>
  <si>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</si>
  <si>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</si>
  <si>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</si>
  <si>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</si>
  <si>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</si>
  <si>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</si>
  <si>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</si>
  <si>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</si>
  <si>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</si>
  <si>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</si>
  <si>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</si>
  <si>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</si>
  <si>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</si>
  <si>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</si>
  <si>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</si>
  <si>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</si>
  <si>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</si>
  <si>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</si>
  <si>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</si>
  <si>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</si>
  <si>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</si>
  <si>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</si>
  <si>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26838066</t>
  </si>
  <si>
    <t>АО "РЭУ"</t>
  </si>
  <si>
    <t>7714783092</t>
  </si>
  <si>
    <t>774501001</t>
  </si>
  <si>
    <t>31006321</t>
  </si>
  <si>
    <t>АО «Сосновское»</t>
  </si>
  <si>
    <t>6658344587</t>
  </si>
  <si>
    <t>665801001</t>
  </si>
  <si>
    <t>663501001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</si>
  <si>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</si>
  <si>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</si>
  <si>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</si>
  <si>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</si>
  <si>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</si>
  <si>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</si>
  <si>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</si>
  <si>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</si>
  <si>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26359748</t>
  </si>
  <si>
    <t>Акционерное общество "Арамильский авиационный ремонтный завод", г. Арамиль</t>
  </si>
  <si>
    <t>6652022897</t>
  </si>
  <si>
    <t>668501001</t>
  </si>
  <si>
    <t>26359673</t>
  </si>
  <si>
    <t>Акционерное общество "Артинский завод", п.Арти</t>
  </si>
  <si>
    <t>6636005894</t>
  </si>
  <si>
    <t>661901001</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</si>
  <si>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</si>
  <si>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</si>
  <si>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</si>
  <si>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</si>
  <si>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</si>
  <si>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</si>
  <si>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</si>
  <si>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</si>
  <si>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</si>
  <si>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</si>
  <si>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</si>
  <si>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</si>
  <si>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</si>
  <si>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</si>
  <si>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</si>
  <si>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</si>
  <si>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</si>
  <si>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</si>
  <si>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</si>
  <si>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</si>
  <si>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</si>
  <si>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</si>
  <si>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</si>
  <si>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</si>
  <si>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</si>
  <si>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</si>
  <si>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</si>
  <si>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</si>
  <si>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</si>
  <si>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</si>
  <si>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</si>
  <si>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</si>
  <si>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</si>
  <si>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</si>
  <si>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</si>
  <si>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</si>
  <si>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</si>
  <si>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</si>
  <si>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</si>
  <si>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</si>
  <si>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</si>
  <si>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</si>
  <si>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</si>
  <si>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</si>
  <si>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</si>
  <si>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</si>
  <si>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</si>
  <si>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</si>
  <si>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29648803</t>
  </si>
  <si>
    <t>Акционерное общество "Монди Уралпластик", г. Арамиль</t>
  </si>
  <si>
    <t>6652029959</t>
  </si>
  <si>
    <t>14-09-2015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</si>
  <si>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</si>
  <si>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</si>
  <si>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</si>
  <si>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</si>
  <si>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</si>
  <si>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</si>
  <si>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</si>
  <si>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</si>
  <si>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</si>
  <si>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</si>
  <si>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</si>
  <si>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</si>
  <si>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</si>
  <si>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</si>
  <si>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</si>
  <si>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</si>
  <si>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</si>
  <si>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662101001</t>
  </si>
  <si>
    <t>26481044</t>
  </si>
  <si>
    <t>Акционерное общество "Нижне-Исетский завод металлоконструкций", г.Екатеринбург</t>
  </si>
  <si>
    <t>6664003916</t>
  </si>
  <si>
    <t>666401001</t>
  </si>
  <si>
    <t>28967876</t>
  </si>
  <si>
    <t>Акционерное общество "ОБР", г. Старый Оскол</t>
  </si>
  <si>
    <t>7830000190</t>
  </si>
  <si>
    <t>312801001</t>
  </si>
  <si>
    <t>15-05-2015 00:00:00</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</si>
  <si>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</si>
  <si>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</si>
  <si>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</si>
  <si>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</si>
  <si>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</si>
  <si>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</si>
  <si>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</si>
  <si>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</si>
  <si>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</si>
  <si>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</si>
  <si>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</si>
  <si>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</si>
  <si>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</si>
  <si>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</si>
  <si>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</si>
  <si>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</si>
  <si>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</si>
  <si>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</si>
  <si>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</si>
  <si>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</si>
  <si>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</si>
  <si>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</si>
  <si>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</si>
  <si>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</si>
  <si>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</si>
  <si>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</si>
  <si>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</si>
  <si>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</si>
  <si>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</si>
  <si>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</si>
  <si>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</si>
  <si>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</si>
  <si>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</si>
  <si>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</si>
  <si>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</si>
  <si>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</si>
  <si>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</si>
  <si>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</si>
  <si>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</si>
  <si>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</si>
  <si>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</si>
  <si>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</si>
  <si>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</si>
  <si>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26479583</t>
  </si>
  <si>
    <t>Акционерное общество "Олипс", г. Екатеринбург</t>
  </si>
  <si>
    <t>6658106984</t>
  </si>
  <si>
    <t>26574327</t>
  </si>
  <si>
    <t>Акционерное общество "Производственное объединение "Уральский оптико-механический завод" имени Э.С. Яламова", г. Екатеринбург</t>
  </si>
  <si>
    <t>6672315362</t>
  </si>
  <si>
    <t>26-05-2010 00:00:00</t>
  </si>
  <si>
    <t>30980837</t>
  </si>
  <si>
    <t>Акционерное общество "Региональные тепловые сети"</t>
  </si>
  <si>
    <t>5904212431</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</si>
  <si>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</si>
  <si>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</si>
  <si>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</si>
  <si>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</si>
  <si>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</si>
  <si>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</si>
  <si>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</si>
  <si>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</si>
  <si>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</si>
  <si>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</si>
  <si>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</si>
  <si>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</si>
  <si>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</si>
  <si>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</si>
  <si>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</si>
  <si>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</si>
  <si>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</si>
  <si>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</si>
  <si>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</si>
  <si>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</si>
  <si>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</si>
  <si>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</si>
  <si>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</si>
  <si>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</si>
  <si>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</si>
  <si>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</si>
  <si>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</si>
  <si>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</si>
  <si>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</si>
  <si>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</si>
  <si>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</si>
  <si>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</si>
  <si>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</si>
  <si>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</si>
  <si>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</si>
  <si>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</si>
  <si>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</si>
  <si>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</si>
  <si>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</si>
  <si>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</si>
  <si>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</si>
  <si>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</si>
  <si>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</si>
  <si>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</si>
  <si>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</si>
  <si>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</si>
  <si>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</si>
  <si>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</si>
  <si>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</si>
  <si>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</si>
  <si>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</si>
  <si>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</si>
  <si>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</si>
  <si>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</si>
  <si>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</si>
  <si>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</si>
  <si>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</si>
  <si>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</si>
  <si>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</si>
  <si>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</si>
  <si>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</si>
  <si>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</si>
  <si>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26479597</t>
  </si>
  <si>
    <t>Акционерное общество "Свердловский научно-исследовательский институт химического машиностроения", г.Екатеринбург</t>
  </si>
  <si>
    <t>6664003909</t>
  </si>
  <si>
    <t>667401001</t>
  </si>
  <si>
    <t>26632518</t>
  </si>
  <si>
    <t>Акционерное общество "Свердловский путевой ремонтно-механический завод "Ремпутьмаш", г.Екатеринбург</t>
  </si>
  <si>
    <t>6659128074</t>
  </si>
  <si>
    <t>26322614</t>
  </si>
  <si>
    <t>Акционерное общество "Серовский завод ферросплавов", г.Серов</t>
  </si>
  <si>
    <t>6632001031</t>
  </si>
  <si>
    <t>668001001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</si>
  <si>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</si>
  <si>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</si>
  <si>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</si>
  <si>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</si>
  <si>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</si>
  <si>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</si>
  <si>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</si>
  <si>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</si>
  <si>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</si>
  <si>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</si>
  <si>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</si>
  <si>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</si>
  <si>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</si>
  <si>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</si>
  <si>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</si>
  <si>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</si>
  <si>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</si>
  <si>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</si>
  <si>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</si>
  <si>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</si>
  <si>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</si>
  <si>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</si>
  <si>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</si>
  <si>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</si>
  <si>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</si>
  <si>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</si>
  <si>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</si>
  <si>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</si>
  <si>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</si>
  <si>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</si>
  <si>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</si>
  <si>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</si>
  <si>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26851334</t>
  </si>
  <si>
    <t>Акционерное общество "Уральский турбинный завод", г.Екатеринбург</t>
  </si>
  <si>
    <t>6673100680</t>
  </si>
  <si>
    <t>26479172</t>
  </si>
  <si>
    <t>Акционерное общество "Уральский электрохимический комбинат", г. Новоуральск</t>
  </si>
  <si>
    <t>6629022962</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</si>
  <si>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</si>
  <si>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</si>
  <si>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</si>
  <si>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</si>
  <si>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</si>
  <si>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</si>
  <si>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</si>
  <si>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</si>
  <si>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</si>
  <si>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</si>
  <si>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23-12-1992 00:00:00</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</si>
  <si>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</si>
  <si>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</si>
  <si>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</si>
  <si>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</si>
  <si>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</si>
  <si>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</si>
  <si>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</si>
  <si>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</si>
  <si>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</si>
  <si>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</si>
  <si>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</si>
  <si>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</si>
  <si>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</si>
  <si>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</si>
  <si>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</si>
  <si>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</si>
  <si>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</si>
  <si>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</si>
  <si>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</si>
  <si>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</si>
  <si>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</si>
  <si>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</si>
  <si>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</si>
  <si>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</si>
  <si>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</si>
  <si>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</si>
  <si>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</si>
  <si>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</si>
  <si>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</si>
  <si>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</si>
  <si>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27670812</t>
  </si>
  <si>
    <t>Верхнетагильская ГРЭС - филиал ОАО "ОГК-1"</t>
  </si>
  <si>
    <t>7203158282</t>
  </si>
  <si>
    <t>662102001</t>
  </si>
  <si>
    <t>665501001</t>
  </si>
  <si>
    <t>664601001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</si>
  <si>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</si>
  <si>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</si>
  <si>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</si>
  <si>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</si>
  <si>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</si>
  <si>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</si>
  <si>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</si>
  <si>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</si>
  <si>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</si>
  <si>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</si>
  <si>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</si>
  <si>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</si>
  <si>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</si>
  <si>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</si>
  <si>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</si>
  <si>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661301001</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</si>
  <si>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</si>
  <si>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</si>
  <si>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</si>
  <si>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</si>
  <si>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</si>
  <si>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</si>
  <si>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</si>
  <si>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</si>
  <si>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</si>
  <si>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</si>
  <si>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</si>
  <si>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</si>
  <si>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</si>
  <si>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</si>
  <si>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</si>
  <si>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</si>
  <si>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661101001</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</si>
  <si>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</si>
  <si>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</si>
  <si>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</si>
  <si>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28176645</t>
  </si>
  <si>
    <t>Государственное бюджетное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</si>
  <si>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</si>
  <si>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</si>
  <si>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</si>
  <si>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</si>
  <si>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</si>
  <si>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Государственное бюджетное учреждение здравоохранения Свердловской области "Психиатрическая больница № 6", г.Екатеринбург</t>
  </si>
  <si>
    <t>6664029640</t>
  </si>
  <si>
    <t>26479065</t>
  </si>
  <si>
    <t>Государственное бюджетное учреждение здравоохранения Свердловской области "Свердловская областная клиническая психиатрическая больница", г.Екатеринбург</t>
  </si>
  <si>
    <t>6662022984</t>
  </si>
  <si>
    <t>666201001</t>
  </si>
  <si>
    <t>26-02-1991 00:00:00</t>
  </si>
  <si>
    <t>26479319</t>
  </si>
  <si>
    <t>Государственное бюджетное учреждение здравоохранения Свердловской области детская специализированная больница восстановительного лечения "Научно-практический центр детской дерматологии и аллергологии", г.Екатеринбург</t>
  </si>
  <si>
    <t>6660012317</t>
  </si>
  <si>
    <t>666001001</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</si>
  <si>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</si>
  <si>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</si>
  <si>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</si>
  <si>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</si>
  <si>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</si>
  <si>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</si>
  <si>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</si>
  <si>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</si>
  <si>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26359600</t>
  </si>
  <si>
    <t>Государственное казенное образовательное учреждение Свердловской области для детей-сирот и детей, оставшихся без попечения родителей, "Таватуйский детский дом", п.Таватуйский Детдом</t>
  </si>
  <si>
    <t>6621005570</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</si>
  <si>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</si>
  <si>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</si>
  <si>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</si>
  <si>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</si>
  <si>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</si>
  <si>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</si>
  <si>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</si>
  <si>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31-03-2015 00:00:00</t>
  </si>
  <si>
    <t>26632520</t>
  </si>
  <si>
    <t>Государственное образовательное учреждение высшего профессионального образования "Уральский государственный университет им. А.М.Горького", г.Екатеринбург</t>
  </si>
  <si>
    <t>6660010084</t>
  </si>
  <si>
    <t>665401001</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</si>
  <si>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</si>
  <si>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</si>
  <si>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</si>
  <si>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26359544</t>
  </si>
  <si>
    <t>Государственное образовательное учреждение среднего профессионального образования Свердловской области "Верхнепышминский многопрофильный техникум "Уралмашевец", г.Верхняя Пышма</t>
  </si>
  <si>
    <t>6606005760</t>
  </si>
  <si>
    <t>660601001</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</si>
  <si>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</si>
  <si>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</si>
  <si>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</si>
  <si>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663401001</t>
  </si>
  <si>
    <t>26572616</t>
  </si>
  <si>
    <t>Государственное унитарное предприятие Свердловской области "Лесохозяйственное производственное объединение" Филиал "Карпинский", г.Карпинск</t>
  </si>
  <si>
    <t>6617014163</t>
  </si>
  <si>
    <t>661743001</t>
  </si>
  <si>
    <t>661601001</t>
  </si>
  <si>
    <t>26359520</t>
  </si>
  <si>
    <t>Государственное унитарное предприятие Свердловской области "Санаторий "Белый камень", г.Асбест</t>
  </si>
  <si>
    <t>6603001213</t>
  </si>
  <si>
    <t>660301001</t>
  </si>
  <si>
    <t>665301001</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</si>
  <si>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</si>
  <si>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</si>
  <si>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</si>
  <si>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</si>
  <si>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</si>
  <si>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</si>
  <si>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</si>
  <si>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</si>
  <si>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</si>
  <si>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26479241</t>
  </si>
  <si>
    <t>Екатеринбургское муниципальное унитарное предприятие "Екатеринбургский метрополитен", г.Екатеринбург</t>
  </si>
  <si>
    <t>6608002436</t>
  </si>
  <si>
    <t>26479365</t>
  </si>
  <si>
    <t>Екатеринбургское муниципальное унитарное предприятие "Екатеринбургский хлебокомбинат", г.Екатеринбург</t>
  </si>
  <si>
    <t>6660007349</t>
  </si>
  <si>
    <t>05-11-2002 00:00:00</t>
  </si>
  <si>
    <t>662901001</t>
  </si>
  <si>
    <t>660401001</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</si>
  <si>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</si>
  <si>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</si>
  <si>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</si>
  <si>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</si>
  <si>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</si>
  <si>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</si>
  <si>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</si>
  <si>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</si>
  <si>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27048778</t>
  </si>
  <si>
    <t>Закрытое акционерное общество "Каменская теплоснабжающая компания", г.Каменск-Уральский</t>
  </si>
  <si>
    <t>19-08-2009 00:00:00</t>
  </si>
  <si>
    <t>26359562</t>
  </si>
  <si>
    <t>Закрытое акционерное общество "Камышловский металлообрабатывающий завод", г.Камышлов</t>
  </si>
  <si>
    <t>6613000089</t>
  </si>
  <si>
    <t>28128834</t>
  </si>
  <si>
    <t>Закрытое акционерное общество "Коммунальные ресурсы", г. Екатеринбург</t>
  </si>
  <si>
    <t>6679044560</t>
  </si>
  <si>
    <t>667901001</t>
  </si>
  <si>
    <t>28261825</t>
  </si>
  <si>
    <t>Закрытое акционерное общество "Комплексные энергетические системы"</t>
  </si>
  <si>
    <t>7727235400</t>
  </si>
  <si>
    <t>502401001</t>
  </si>
  <si>
    <t>26-08-2013 00:00:00</t>
  </si>
  <si>
    <t>662001001</t>
  </si>
  <si>
    <t>03-02-2015 00:00:00</t>
  </si>
  <si>
    <t>27565372</t>
  </si>
  <si>
    <t>Закрытое акционерное общество "Олипс М", г.Екатеринбург</t>
  </si>
  <si>
    <t>6674239847</t>
  </si>
  <si>
    <t>26479572</t>
  </si>
  <si>
    <t>Закрытое акционерное общество "Производственное объединение "Режникель", г.Реж</t>
  </si>
  <si>
    <t>6628008965</t>
  </si>
  <si>
    <t>662801001</t>
  </si>
  <si>
    <t>22-01-2010 00:00:00</t>
  </si>
  <si>
    <t>663201001</t>
  </si>
  <si>
    <t>26479297</t>
  </si>
  <si>
    <t>Закрытое акционерное общество "ТеплоСетевая Компания", г.Екатеринбург</t>
  </si>
  <si>
    <t>7709740488</t>
  </si>
  <si>
    <t>26322644</t>
  </si>
  <si>
    <t>Закрытое акционерное общество "Теплоэнергетический комплекс Уральского региона", г.Екатеринбург</t>
  </si>
  <si>
    <t>6672219517</t>
  </si>
  <si>
    <t>660101001</t>
  </si>
  <si>
    <t>26479500</t>
  </si>
  <si>
    <t>Закрытое акционерное общество "Техносвязь", г.Екатеринбург</t>
  </si>
  <si>
    <t>6661008360</t>
  </si>
  <si>
    <t>666101001</t>
  </si>
  <si>
    <t>24-09-2013 00:00:00</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</si>
  <si>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</si>
  <si>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</si>
  <si>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</si>
  <si>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</si>
  <si>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</si>
  <si>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</si>
  <si>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</si>
  <si>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Закрытое акционерное общество "Уралдиоксид", г.Екатеринбург</t>
  </si>
  <si>
    <t>6659109603</t>
  </si>
  <si>
    <t>26851231</t>
  </si>
  <si>
    <t>26479098</t>
  </si>
  <si>
    <t>Закрытое акционерное общество "Уральская Тепло-Энергетическая Компания", г.Екатеринбург</t>
  </si>
  <si>
    <t>6658277316</t>
  </si>
  <si>
    <t>26322697</t>
  </si>
  <si>
    <t>Закрытое акционерное общество "Энергетическая компания Завода радиоаппаратуры", г.Екатеринбург</t>
  </si>
  <si>
    <t>6672156810</t>
  </si>
  <si>
    <t>667201001</t>
  </si>
  <si>
    <t>26479291</t>
  </si>
  <si>
    <t>Закрытое акционерное общество "Энергогазпром", г.Талица</t>
  </si>
  <si>
    <t>6654008009</t>
  </si>
  <si>
    <t>26318611</t>
  </si>
  <si>
    <t>Закрытое акционерное общество Межотраслевой концерн "Уралметпром", г.Екатеринбург</t>
  </si>
  <si>
    <t>6658038117</t>
  </si>
  <si>
    <t>28-03-1995 00:00:00</t>
  </si>
  <si>
    <t>27556167</t>
  </si>
  <si>
    <t>Закрытое акционерное общество фирма "АС-Бюро", г.Екатеринбург</t>
  </si>
  <si>
    <t>6673240215</t>
  </si>
  <si>
    <t>667350001</t>
  </si>
  <si>
    <t>28106478</t>
  </si>
  <si>
    <t>Зареченский филиал Общество с ограниченной ответственностью "АтомТеплоЭлектроСеть"</t>
  </si>
  <si>
    <t>7705923730</t>
  </si>
  <si>
    <t>663943001</t>
  </si>
  <si>
    <t>26479337</t>
  </si>
  <si>
    <t>Заречное муниципальное унитарное предприятие "Жилищно-коммунальное хозяйство сельской территории", г.Заречный</t>
  </si>
  <si>
    <t>6609010704</t>
  </si>
  <si>
    <t>660901001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</si>
  <si>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</si>
  <si>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</si>
  <si>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</si>
  <si>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</si>
  <si>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</si>
  <si>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</si>
  <si>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</si>
  <si>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</si>
  <si>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</si>
  <si>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</si>
  <si>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</si>
  <si>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</si>
  <si>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</si>
  <si>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</si>
  <si>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</si>
  <si>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</si>
  <si>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</si>
  <si>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</si>
  <si>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</si>
  <si>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</si>
  <si>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</si>
  <si>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</si>
  <si>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</si>
  <si>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</si>
  <si>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</si>
  <si>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</si>
  <si>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</si>
  <si>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</si>
  <si>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</si>
  <si>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</si>
  <si>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</si>
  <si>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</si>
  <si>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</si>
  <si>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</si>
  <si>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</si>
  <si>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</si>
  <si>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</si>
  <si>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</si>
  <si>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</si>
  <si>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</si>
  <si>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</si>
  <si>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</si>
  <si>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</si>
  <si>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</si>
  <si>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</si>
  <si>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</si>
  <si>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</si>
  <si>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</si>
  <si>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</si>
  <si>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</si>
  <si>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26653554</t>
  </si>
  <si>
    <t>Индивидуальный предприниматель Скулкин Константин Юрьевич, с.Манчаж</t>
  </si>
  <si>
    <t>663602247990</t>
  </si>
  <si>
    <t>30374766</t>
  </si>
  <si>
    <t>Индивидуальный предприниматель Хлюпин Дмитрий Рудольфович, г. Алапаевск</t>
  </si>
  <si>
    <t>660103232008</t>
  </si>
  <si>
    <t>26479359</t>
  </si>
  <si>
    <t>Исетский щебеночный завод - филиал открытого акционерного общества "Первая нерудная компания", п.Исеть</t>
  </si>
  <si>
    <t>7708670326</t>
  </si>
  <si>
    <t>660602001</t>
  </si>
  <si>
    <t>26359693</t>
  </si>
  <si>
    <t>Колхоз "Урал", с.Черновское</t>
  </si>
  <si>
    <t>6642000171</t>
  </si>
  <si>
    <t>26802281</t>
  </si>
  <si>
    <t>Кондитерская фабрика "СладКо" Екатеринбург - филиал ОАО "Оркла Брэндс Россия", г.Екатеринбург</t>
  </si>
  <si>
    <t>6608007770</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</si>
  <si>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</si>
  <si>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</si>
  <si>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</si>
  <si>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</si>
  <si>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</si>
  <si>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</si>
  <si>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</si>
  <si>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</si>
  <si>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</si>
  <si>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31171996</t>
  </si>
  <si>
    <t>МУП "Теплоснабжение" Белоярского городского округа</t>
  </si>
  <si>
    <t>6683014430</t>
  </si>
  <si>
    <t>668301001</t>
  </si>
  <si>
    <t>31169621</t>
  </si>
  <si>
    <t>МУП "Тура Энерго", г. Верхняя Тура</t>
  </si>
  <si>
    <t>6681009971</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</si>
  <si>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</si>
  <si>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</si>
  <si>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</si>
  <si>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</si>
  <si>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</si>
  <si>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</si>
  <si>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26479612</t>
  </si>
  <si>
    <t>Муниципальное автономное учреждение "Жилищно-коммунальное хозяйство", п.Дружинино</t>
  </si>
  <si>
    <t>6646015563</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</si>
  <si>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</si>
  <si>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</si>
  <si>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</si>
  <si>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</si>
  <si>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</si>
  <si>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</si>
  <si>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</si>
  <si>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</si>
  <si>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</si>
  <si>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</si>
  <si>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</si>
  <si>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</si>
  <si>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</si>
  <si>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</si>
  <si>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</si>
  <si>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</si>
  <si>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</si>
  <si>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</si>
  <si>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</si>
  <si>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</si>
  <si>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</si>
  <si>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</si>
  <si>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</si>
  <si>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26359631</t>
  </si>
  <si>
    <t>Муниципальное жилищно-коммунальное унитарное предприятие "Останино", с.Останино</t>
  </si>
  <si>
    <t>6628011679</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</si>
  <si>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</si>
  <si>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</si>
  <si>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</si>
  <si>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</si>
  <si>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</si>
  <si>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</si>
  <si>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</si>
  <si>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</si>
  <si>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</si>
  <si>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</si>
  <si>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</si>
  <si>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</si>
  <si>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</si>
  <si>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</si>
  <si>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</si>
  <si>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</si>
  <si>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30354067</t>
  </si>
  <si>
    <t>Муниципальное предприятие Муниципального образования город Алапаевск "Тепловые сети города Алапаевска" г. Алапаевск</t>
  </si>
  <si>
    <t>6677008277</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</si>
  <si>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</si>
  <si>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</si>
  <si>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</si>
  <si>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</si>
  <si>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</si>
  <si>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</si>
  <si>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</si>
  <si>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26631883</t>
  </si>
  <si>
    <t>Муниципальное унитарное предприятие "Белоярские тепловые сети" Белоярского городского округа, п. Белоярский</t>
  </si>
  <si>
    <t>6639019920</t>
  </si>
  <si>
    <t>26631875</t>
  </si>
  <si>
    <t>Муниципальное унитарное предприятие "Богдановичские тепловые сети", г.Богданович</t>
  </si>
  <si>
    <t>6633016986</t>
  </si>
  <si>
    <t>661801001</t>
  </si>
  <si>
    <t>28254710</t>
  </si>
  <si>
    <t>Муниципальное унитарное предприятие "Волчанский теплоэнергетический комплекс", г. Волчанск</t>
  </si>
  <si>
    <t>6617022735</t>
  </si>
  <si>
    <t>661701001</t>
  </si>
  <si>
    <t>08-08-2013 00:00:00</t>
  </si>
  <si>
    <t>28016301</t>
  </si>
  <si>
    <t>Муниципальное унитарное предприятие "Восточное коммунальное хозяйство", п. Восточный</t>
  </si>
  <si>
    <t>6633019070</t>
  </si>
  <si>
    <t>26479184</t>
  </si>
  <si>
    <t>Муниципальное унитарное предприятие "Городское теплоэнергетическое предприятие", г.Красноуральск</t>
  </si>
  <si>
    <t>6618003728</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</si>
  <si>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</si>
  <si>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</si>
  <si>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</si>
  <si>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</si>
  <si>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</si>
  <si>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</si>
  <si>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</si>
  <si>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</si>
  <si>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</si>
  <si>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</si>
  <si>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</si>
  <si>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</si>
  <si>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</si>
  <si>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</si>
  <si>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</si>
  <si>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</si>
  <si>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</si>
  <si>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</si>
  <si>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668401001</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</si>
  <si>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</si>
  <si>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</si>
  <si>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</si>
  <si>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</si>
  <si>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</si>
  <si>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</si>
  <si>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28546061</t>
  </si>
  <si>
    <t>Муниципальное унитарное предприятие "Жилищно-коммунальное хозяйство поселка Половинный" городского округа Верхний Тагил, пос. Половинный</t>
  </si>
  <si>
    <t>6682003500</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</si>
  <si>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</si>
  <si>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</si>
  <si>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</si>
  <si>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</si>
  <si>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</si>
  <si>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</si>
  <si>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</si>
  <si>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</si>
  <si>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</si>
  <si>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</si>
  <si>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</si>
  <si>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</si>
  <si>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</si>
  <si>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</si>
  <si>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</si>
  <si>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</si>
  <si>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</si>
  <si>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662201001</t>
  </si>
  <si>
    <t>26479343</t>
  </si>
  <si>
    <t>Муниципальное унитарное предприятие "Жилкомсервис", г.Сухой Лог</t>
  </si>
  <si>
    <t>6633008093</t>
  </si>
  <si>
    <t>17-02-2003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</si>
  <si>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</si>
  <si>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</si>
  <si>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</si>
  <si>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</si>
  <si>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</si>
  <si>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</si>
  <si>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</si>
  <si>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</si>
  <si>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</si>
  <si>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</si>
  <si>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</si>
  <si>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27565332</t>
  </si>
  <si>
    <t>Муниципальное унитарное предприятие "Камышловское теплоснабжающее предприятие", г.Камышлов</t>
  </si>
  <si>
    <t>6613010440</t>
  </si>
  <si>
    <t>27682588</t>
  </si>
  <si>
    <t>Муниципальное унитарное предприятие "Карпинские коммунальные системы"</t>
  </si>
  <si>
    <t>6617020760</t>
  </si>
  <si>
    <t>02-04-2012 00:00:00</t>
  </si>
  <si>
    <t>26479675</t>
  </si>
  <si>
    <t>Муниципальное унитарное предприятие "Коммунальщик" городского округа Верхотурский, г.Верхотурье</t>
  </si>
  <si>
    <t>6640003963</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</si>
  <si>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</si>
  <si>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</si>
  <si>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</si>
  <si>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</si>
  <si>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</si>
  <si>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</si>
  <si>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</si>
  <si>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28270652</t>
  </si>
  <si>
    <t>Муниципальное унитарное предприятие "Красноуральский Теплосервис", г. Красноуральск</t>
  </si>
  <si>
    <t>6681002824</t>
  </si>
  <si>
    <t>26359759</t>
  </si>
  <si>
    <t>Муниципальное унитарное предприятие "Кузнецовская жилищно-коммунальная компания", п.Кузнецовский</t>
  </si>
  <si>
    <t>6654011259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</si>
  <si>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</si>
  <si>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</si>
  <si>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</si>
  <si>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</si>
  <si>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</si>
  <si>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</si>
  <si>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</si>
  <si>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</si>
  <si>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</si>
  <si>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</si>
  <si>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663101001</t>
  </si>
  <si>
    <t>29645640</t>
  </si>
  <si>
    <t>Муниципальное унитарное предприятие "Пригородные тепловые сети", п. Новоасбест</t>
  </si>
  <si>
    <t>6623111077</t>
  </si>
  <si>
    <t>17-08-2015 00:00:00</t>
  </si>
  <si>
    <t>27836442</t>
  </si>
  <si>
    <t>Муниципальное унитарное предприятие "Режевская теплосетевая регенерирующая компания", г. Реж</t>
  </si>
  <si>
    <t>6677001948</t>
  </si>
  <si>
    <t>02-08-2012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</si>
  <si>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</si>
  <si>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</si>
  <si>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</si>
  <si>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</si>
  <si>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</si>
  <si>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</si>
  <si>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</si>
  <si>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</si>
  <si>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</si>
  <si>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</si>
  <si>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</si>
  <si>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</si>
  <si>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</si>
  <si>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</si>
  <si>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</si>
  <si>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</si>
  <si>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</si>
  <si>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</si>
  <si>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</si>
  <si>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</si>
  <si>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</si>
  <si>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</si>
  <si>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</si>
  <si>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26631940</t>
  </si>
  <si>
    <t>Муниципальное унитарное предприятие "Слободо-Туринское жилищно-коммунальное хозяйство", с.Туринская Слобода</t>
  </si>
  <si>
    <t>6656019310</t>
  </si>
  <si>
    <t>27565336</t>
  </si>
  <si>
    <t>Муниципальное унитарное предприятие "Служба единого заказчика городского округа Дегтярск", г.Дегтярск</t>
  </si>
  <si>
    <t>6627017477</t>
  </si>
  <si>
    <t>662701001</t>
  </si>
  <si>
    <t>08-12-2006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</si>
  <si>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</si>
  <si>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</si>
  <si>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</si>
  <si>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</si>
  <si>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</si>
  <si>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</si>
  <si>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</si>
  <si>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</si>
  <si>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</si>
  <si>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</si>
  <si>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</si>
  <si>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</si>
  <si>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</si>
  <si>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</si>
  <si>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</si>
  <si>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26479193</t>
  </si>
  <si>
    <t>Муниципальное унитарное предприятие "Тепловые сети г.Нижние Серги", г.Нижние Серги</t>
  </si>
  <si>
    <t>6646010660</t>
  </si>
  <si>
    <t>26359585</t>
  </si>
  <si>
    <t>Муниципальное унитарное предприятие "Тепловые сети город Красноуфимск", г.Красноуфимск</t>
  </si>
  <si>
    <t>6619009539</t>
  </si>
  <si>
    <t>15-09-2008 00:00:00</t>
  </si>
  <si>
    <t>30852188</t>
  </si>
  <si>
    <t>Муниципальное унитарное предприятие "Тепловые сети городской округ Красноуфимск", г.Красноуфимск</t>
  </si>
  <si>
    <t>6619017730</t>
  </si>
  <si>
    <t>26359713</t>
  </si>
  <si>
    <t>Муниципальное унитарное предприятие "Тепловые сети п.Верхние Серги", п.Верхние Серги</t>
  </si>
  <si>
    <t>6646010156</t>
  </si>
  <si>
    <t>26631854</t>
  </si>
  <si>
    <t>Муниципальное унитарное предприятие "Теплокомплекс", г.Ивдель</t>
  </si>
  <si>
    <t>6631009863</t>
  </si>
  <si>
    <t>28254146</t>
  </si>
  <si>
    <t>Муниципальное унитарное предприятие "Теплосети", с. Покровское</t>
  </si>
  <si>
    <t>6612041734</t>
  </si>
  <si>
    <t>06-08-2013 00:00:00</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</si>
  <si>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</si>
  <si>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</si>
  <si>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</si>
  <si>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</si>
  <si>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</si>
  <si>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</si>
  <si>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</si>
  <si>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</si>
  <si>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</si>
  <si>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</si>
  <si>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26850859</t>
  </si>
  <si>
    <t>Муниципальное унитарное предприятие "Теплоцентр", г.Талица</t>
  </si>
  <si>
    <t>6654012904</t>
  </si>
  <si>
    <t>16-03-2011 00:00:00</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</si>
  <si>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</si>
  <si>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</si>
  <si>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</si>
  <si>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</si>
  <si>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</si>
  <si>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</si>
  <si>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</si>
  <si>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</si>
  <si>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</si>
  <si>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26359545</t>
  </si>
  <si>
    <t>Муниципальное унитарное предприятие "Торфмаш", п.Кедровое</t>
  </si>
  <si>
    <t>6606011957</t>
  </si>
  <si>
    <t>26382685</t>
  </si>
  <si>
    <t>Муниципальное унитарное предприятие "Управление жилищно-коммунального хозяйства администрации городского округа Верхний Тагил", г.Верхний Тагил</t>
  </si>
  <si>
    <t>6616004395</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</si>
  <si>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</si>
  <si>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</si>
  <si>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</si>
  <si>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</si>
  <si>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</si>
  <si>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</si>
  <si>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</si>
  <si>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</si>
  <si>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</si>
  <si>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</si>
  <si>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</si>
  <si>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</si>
  <si>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</si>
  <si>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</si>
  <si>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</si>
  <si>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</si>
  <si>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</si>
  <si>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</si>
  <si>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26359516</t>
  </si>
  <si>
    <t>Муниципальное унитарное предприятие Артемовского городского округа "Артемовское жилищно-коммунальное хозяйство", с.Большое Трифоново</t>
  </si>
  <si>
    <t>6602011307</t>
  </si>
  <si>
    <t>660201001</t>
  </si>
  <si>
    <t>02-08-2007 00:00:00</t>
  </si>
  <si>
    <t>26359517</t>
  </si>
  <si>
    <t>Муниципальное унитарное предприятие Артемовского городского округа "Красногвардейское жилищно-коммунальное хозяйство", п.Красногвардейский</t>
  </si>
  <si>
    <t>6602011314</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</si>
  <si>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</si>
  <si>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</si>
  <si>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</si>
  <si>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</si>
  <si>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</si>
  <si>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</si>
  <si>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</si>
  <si>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</si>
  <si>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</si>
  <si>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10-07-2014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</si>
  <si>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</si>
  <si>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</si>
  <si>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</si>
  <si>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</si>
  <si>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</si>
  <si>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</si>
  <si>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</si>
  <si>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</si>
  <si>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</si>
  <si>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</si>
  <si>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27887399</t>
  </si>
  <si>
    <t>Муниципальное унитарное предприятие Жилищно-коммунальное хозяйство "Энергия", п. Горноуральский</t>
  </si>
  <si>
    <t>6623087603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</si>
  <si>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</si>
  <si>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</si>
  <si>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</si>
  <si>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</si>
  <si>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</si>
  <si>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</si>
  <si>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</si>
  <si>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</si>
  <si>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</si>
  <si>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</si>
  <si>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</si>
  <si>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</si>
  <si>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</si>
  <si>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</si>
  <si>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</si>
  <si>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26479552</t>
  </si>
  <si>
    <t>Муниципальное унитарное предприятие Муниципального образования город Ирбит "Северный жилищно-коммунальный комплекс", г.Ирбит</t>
  </si>
  <si>
    <t>6611012868</t>
  </si>
  <si>
    <t>26593099</t>
  </si>
  <si>
    <t>Муниципальное унитарное предприятие Новолялинского городского округа "Газовое хозяйство", г.Новая Ляля</t>
  </si>
  <si>
    <t>6647004846</t>
  </si>
  <si>
    <t>664701001</t>
  </si>
  <si>
    <t>27569736</t>
  </si>
  <si>
    <t>Муниципальное унитарное предприятие Новолялинского городского округа "Теплоцентраль", п.Лобва</t>
  </si>
  <si>
    <t>6647005127</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</si>
  <si>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</si>
  <si>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</si>
  <si>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</si>
  <si>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</si>
  <si>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</si>
  <si>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</si>
  <si>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23-07-2014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</si>
  <si>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</si>
  <si>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</si>
  <si>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</si>
  <si>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</si>
  <si>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</si>
  <si>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</si>
  <si>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</si>
  <si>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</si>
  <si>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</si>
  <si>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</si>
  <si>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27836298</t>
  </si>
  <si>
    <t>Муниципальное унитарное предприятие Тавдинского ГО "Тавдинские тепловые сети", г. Тавда</t>
  </si>
  <si>
    <t>6676001021</t>
  </si>
  <si>
    <t>28797601</t>
  </si>
  <si>
    <t>Муниципальное унитарное предприятие Тавдинского городского округа "Тавдинские энергетические системы", г. Тавда</t>
  </si>
  <si>
    <t>6676003195</t>
  </si>
  <si>
    <t>25-08-2014 00:00:00</t>
  </si>
  <si>
    <t>27846879</t>
  </si>
  <si>
    <t>Муниципальное унитарное предприятие Тавдинского городского округа "Тепловодоканал", г. Тавда</t>
  </si>
  <si>
    <t>6676001046</t>
  </si>
  <si>
    <t>06-07-2012 00:00:00</t>
  </si>
  <si>
    <t>28267331</t>
  </si>
  <si>
    <t>Муниципальное унитарное предприятие Тавдинского городского округа «Городское хозяйство», г. Тавда</t>
  </si>
  <si>
    <t>6676002032</t>
  </si>
  <si>
    <t>13-09-2013 00:00:00</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</si>
  <si>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</si>
  <si>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</si>
  <si>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</si>
  <si>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</si>
  <si>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</si>
  <si>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</si>
  <si>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662501001</t>
  </si>
  <si>
    <t>26479524</t>
  </si>
  <si>
    <t>Муниципальное унитарное предприятие Шалинского городского округа "Сылвинское жилищно-коммунальное хозяйство", с.Сылва</t>
  </si>
  <si>
    <t>6625047010</t>
  </si>
  <si>
    <t>27571191</t>
  </si>
  <si>
    <t>Муниципальное унитарное предприятие Шалинского городского округа "Шалинская архитектурно-градостроительная организация", п.Шаля</t>
  </si>
  <si>
    <t>6625039179</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</si>
  <si>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</si>
  <si>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</si>
  <si>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</si>
  <si>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</si>
  <si>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28814274</t>
  </si>
  <si>
    <t>Муниципальное унитарное предприятие Шалинского городского округа "Шалинская коммунально-эксплуатационная служба", р.п. Шаля</t>
  </si>
  <si>
    <t>6684015571</t>
  </si>
  <si>
    <t>17-09-2014 00:00:00</t>
  </si>
  <si>
    <t>26479428</t>
  </si>
  <si>
    <t>Муниципальное унитарное предприятие Шалинского городского округа "Шамарская жилищно-коммунальная организация", п.Шамары</t>
  </si>
  <si>
    <t>6625048494</t>
  </si>
  <si>
    <t>24-06-2008 00:00:00</t>
  </si>
  <si>
    <t>28828976</t>
  </si>
  <si>
    <t>Муниципальное унитарное предприятие Шалинского городского округа "Шамарская коммунально-эксплуатационная служба", п. Шамары</t>
  </si>
  <si>
    <t>6684016663</t>
  </si>
  <si>
    <t>21-11-2014 00:00:00</t>
  </si>
  <si>
    <t>26359637</t>
  </si>
  <si>
    <t>Муниципальное унитарное предприятие городских тепловых сетей Новоуральского городского округа, г. Новоуральск</t>
  </si>
  <si>
    <t>6629007756</t>
  </si>
  <si>
    <t>27887303</t>
  </si>
  <si>
    <t>Муниципальное унитарное предприятие городского округа Верхотурский "Верхотурское ЖКХ", г. Верхотурье</t>
  </si>
  <si>
    <t>6680001257</t>
  </si>
  <si>
    <t>28425718</t>
  </si>
  <si>
    <t>Муниципальное унитарное предприятие городского округа Верхотурский "Услуга"</t>
  </si>
  <si>
    <t>6680002726</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</si>
  <si>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</si>
  <si>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</si>
  <si>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</si>
  <si>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</si>
  <si>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</si>
  <si>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</si>
  <si>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</si>
  <si>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</si>
  <si>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</si>
  <si>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</si>
  <si>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</si>
  <si>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</si>
  <si>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</si>
  <si>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</si>
  <si>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</si>
  <si>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</si>
  <si>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п.Свободный</t>
  </si>
  <si>
    <t>6607010561</t>
  </si>
  <si>
    <t>20-11-2002 00:00:00</t>
  </si>
  <si>
    <t>26382735</t>
  </si>
  <si>
    <t>Муниципальное унитарное предприятие жилищно-коммунального хозяйства "Партнер", г.Туринск</t>
  </si>
  <si>
    <t>6656019214</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</si>
  <si>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</si>
  <si>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</si>
  <si>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</si>
  <si>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</si>
  <si>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</si>
  <si>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</si>
  <si>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</si>
  <si>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</si>
  <si>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</si>
  <si>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</si>
  <si>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</si>
  <si>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</si>
  <si>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</si>
  <si>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</si>
  <si>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</si>
  <si>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</si>
  <si>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</si>
  <si>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</si>
  <si>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</si>
  <si>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</si>
  <si>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</si>
  <si>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664901001</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</si>
  <si>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</si>
  <si>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</si>
  <si>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</si>
  <si>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</si>
  <si>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</si>
  <si>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</si>
  <si>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</si>
  <si>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</si>
  <si>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</si>
  <si>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</si>
  <si>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</si>
  <si>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</si>
  <si>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</si>
  <si>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26818673</t>
  </si>
  <si>
    <t>Муниципальное унитарное предприятие жилищно-коммунального хозяйства Сысертского городского округа "ЖКХ Северное", п.Большой Исток</t>
  </si>
  <si>
    <t>6652030753</t>
  </si>
  <si>
    <t>25-05-2010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</si>
  <si>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</si>
  <si>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</si>
  <si>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</si>
  <si>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</si>
  <si>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</si>
  <si>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</si>
  <si>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</si>
  <si>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</si>
  <si>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</si>
  <si>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</si>
  <si>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</si>
  <si>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</si>
  <si>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</si>
  <si>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</si>
  <si>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</si>
  <si>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</si>
  <si>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</si>
  <si>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</si>
  <si>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26479249</t>
  </si>
  <si>
    <t>Нижнетагильское муниципальное унитарное предприятие "Горэнерго", г.Нижний Тагил</t>
  </si>
  <si>
    <t>6623053107</t>
  </si>
  <si>
    <t>24-06-2009 00:00:00</t>
  </si>
  <si>
    <t>30994766</t>
  </si>
  <si>
    <t>ОАО "ОТСК"</t>
  </si>
  <si>
    <t>6658447960</t>
  </si>
  <si>
    <t>27758120</t>
  </si>
  <si>
    <t>ОАО "Тестовая организация"</t>
  </si>
  <si>
    <t>6665554433</t>
  </si>
  <si>
    <t>666100001</t>
  </si>
  <si>
    <t>30992683</t>
  </si>
  <si>
    <t>ООО "Алапаевские тепловые сети"</t>
  </si>
  <si>
    <t>6677007770</t>
  </si>
  <si>
    <t>31177013</t>
  </si>
  <si>
    <t>ООО "Генерирующая компания Энергия", г. Екатеринбург</t>
  </si>
  <si>
    <t>6671086712</t>
  </si>
  <si>
    <t>30985686</t>
  </si>
  <si>
    <t>ООО "Гефест", г.Верхотурье</t>
  </si>
  <si>
    <t>6680007361</t>
  </si>
  <si>
    <t>30956416</t>
  </si>
  <si>
    <t>ООО "Главное управляющее предприятие "Газовые сети", г. Екатеринбург</t>
  </si>
  <si>
    <t>6671064388</t>
  </si>
  <si>
    <t>30930477</t>
  </si>
  <si>
    <t>ООО "Зареченское"</t>
  </si>
  <si>
    <t>6633025490</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</si>
  <si>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</si>
  <si>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</si>
  <si>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</si>
  <si>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</si>
  <si>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</si>
  <si>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</si>
  <si>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</si>
  <si>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</si>
  <si>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</si>
  <si>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</si>
  <si>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</si>
  <si>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</si>
  <si>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</si>
  <si>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</si>
  <si>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</si>
  <si>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</si>
  <si>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</si>
  <si>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31156225</t>
  </si>
  <si>
    <t>ООО "Монди Арамиль", г. Арамиль</t>
  </si>
  <si>
    <t>6685148334</t>
  </si>
  <si>
    <t>31197304</t>
  </si>
  <si>
    <t>ООО "Первоуральскэнерго", г. Первоуральск</t>
  </si>
  <si>
    <t>6684026990</t>
  </si>
  <si>
    <t>28150178</t>
  </si>
  <si>
    <t>ООО "Пермьэнергосервис"</t>
  </si>
  <si>
    <t>5907048268</t>
  </si>
  <si>
    <t>30795031</t>
  </si>
  <si>
    <t>ООО "Ресурсэнерго"</t>
  </si>
  <si>
    <t>6677005710</t>
  </si>
  <si>
    <t>30931024</t>
  </si>
  <si>
    <t>ООО "СтройКонсалтинг", г. Камышлов</t>
  </si>
  <si>
    <t>6679071355</t>
  </si>
  <si>
    <t>31109552</t>
  </si>
  <si>
    <t>ООО "Теплогарант-Урал"</t>
  </si>
  <si>
    <t>6671061517</t>
  </si>
  <si>
    <t>30956410</t>
  </si>
  <si>
    <t>ООО "Теплосфера", с. Деево</t>
  </si>
  <si>
    <t>6677010212</t>
  </si>
  <si>
    <t>31171552</t>
  </si>
  <si>
    <t>ООО "Территориальная генерирующая компания "Стройком", г. Каменск-Уральский</t>
  </si>
  <si>
    <t>6612053377</t>
  </si>
  <si>
    <t>31196989</t>
  </si>
  <si>
    <t>ООО "Универсал-строй", г. Екатеринбург</t>
  </si>
  <si>
    <t>6678073582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</si>
  <si>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</si>
  <si>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</si>
  <si>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</si>
  <si>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</si>
  <si>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</si>
  <si>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</si>
  <si>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</si>
  <si>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</si>
  <si>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</si>
  <si>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</si>
  <si>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</si>
  <si>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</si>
  <si>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30992298</t>
  </si>
  <si>
    <t>ООО "ЭнергоАктив"</t>
  </si>
  <si>
    <t>6677011110</t>
  </si>
  <si>
    <t>28436313</t>
  </si>
  <si>
    <t>ООО "ЭнергоРесурс"</t>
  </si>
  <si>
    <t>6678032378</t>
  </si>
  <si>
    <t>452445001</t>
  </si>
  <si>
    <t>31059220</t>
  </si>
  <si>
    <t>ООО «ЕТК»</t>
  </si>
  <si>
    <t>6670455068</t>
  </si>
  <si>
    <t>31043430</t>
  </si>
  <si>
    <t>ООО «Метод», г. Екатеринбург</t>
  </si>
  <si>
    <t>6678058369</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</si>
  <si>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</si>
  <si>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</si>
  <si>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</si>
  <si>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</si>
  <si>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</si>
  <si>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</si>
  <si>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</si>
  <si>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</si>
  <si>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</si>
  <si>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31062725</t>
  </si>
  <si>
    <t>ООО Строительная компания "Сибирская", г. Екатеринбург</t>
  </si>
  <si>
    <t>6685057831</t>
  </si>
  <si>
    <t>31161093</t>
  </si>
  <si>
    <t>ООО УК "Центр"</t>
  </si>
  <si>
    <t>6658507432</t>
  </si>
  <si>
    <t>26359683</t>
  </si>
  <si>
    <t>Областное государственное учреждение здравоохранения Свердловская областная туберкулёзная больница "Кристалл", п.Белоярский</t>
  </si>
  <si>
    <t>6639001400</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</si>
  <si>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</si>
  <si>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</si>
  <si>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</si>
  <si>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</si>
  <si>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</si>
  <si>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</si>
  <si>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</si>
  <si>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</si>
  <si>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</si>
  <si>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</si>
  <si>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</si>
  <si>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</si>
  <si>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</si>
  <si>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</si>
  <si>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</si>
  <si>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</si>
  <si>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</si>
  <si>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</si>
  <si>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</si>
  <si>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</si>
  <si>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</si>
  <si>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</si>
  <si>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</si>
  <si>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</si>
  <si>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</si>
  <si>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</si>
  <si>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</si>
  <si>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</si>
  <si>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</si>
  <si>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</si>
  <si>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</si>
  <si>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</si>
  <si>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</si>
  <si>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26629946</t>
  </si>
  <si>
    <t>Общество с ограниченной ответственностью "Алапаевск-Энерго", г.Алапаевск</t>
  </si>
  <si>
    <t>6601015450</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</si>
  <si>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</si>
  <si>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</si>
  <si>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</si>
  <si>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</si>
  <si>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</si>
  <si>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</si>
  <si>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</si>
  <si>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</si>
  <si>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</si>
  <si>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</si>
  <si>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</si>
  <si>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</si>
  <si>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</si>
  <si>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</si>
  <si>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</si>
  <si>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</si>
  <si>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</si>
  <si>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</si>
  <si>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</si>
  <si>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</si>
  <si>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</si>
  <si>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</si>
  <si>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</si>
  <si>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</si>
  <si>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</si>
  <si>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</si>
  <si>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</si>
  <si>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</si>
  <si>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</si>
  <si>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</si>
  <si>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</si>
  <si>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26479442</t>
  </si>
  <si>
    <t>Общество с ограниченной ответственностью "Березовские тепловые сети", г.Березовский</t>
  </si>
  <si>
    <t>6604017008</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</si>
  <si>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</si>
  <si>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</si>
  <si>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</si>
  <si>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</si>
  <si>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</si>
  <si>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</si>
  <si>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</si>
  <si>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</si>
  <si>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</si>
  <si>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</si>
  <si>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</si>
  <si>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</si>
  <si>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</si>
  <si>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</si>
  <si>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</si>
  <si>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</si>
  <si>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</si>
  <si>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27584943</t>
  </si>
  <si>
    <t>Общество с ограниченной ответственностью "Водотеплотранс", п.Восход</t>
  </si>
  <si>
    <t>6613010249</t>
  </si>
  <si>
    <t>28274167</t>
  </si>
  <si>
    <t>Общество с ограниченной ответственностью "Восточное", п. Восточный</t>
  </si>
  <si>
    <t>6679021315</t>
  </si>
  <si>
    <t>03-10-2013 00:00:00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</si>
  <si>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</si>
  <si>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</si>
  <si>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</si>
  <si>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</si>
  <si>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</si>
  <si>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</si>
  <si>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</si>
  <si>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</si>
  <si>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</si>
  <si>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</si>
  <si>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</si>
  <si>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</si>
  <si>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</si>
  <si>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</si>
  <si>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</si>
  <si>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</si>
  <si>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</si>
  <si>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</si>
  <si>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</si>
  <si>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</si>
  <si>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</si>
  <si>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</si>
  <si>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</si>
  <si>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</si>
  <si>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</si>
  <si>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</si>
  <si>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</si>
  <si>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</si>
  <si>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</si>
  <si>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</si>
  <si>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</si>
  <si>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</si>
  <si>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</si>
  <si>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</si>
  <si>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</si>
  <si>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</si>
  <si>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</si>
  <si>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</si>
  <si>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8622000931</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</si>
  <si>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</si>
  <si>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</si>
  <si>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</si>
  <si>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</si>
  <si>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</si>
  <si>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</si>
  <si>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</si>
  <si>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</si>
  <si>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</si>
  <si>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28442152</t>
  </si>
  <si>
    <t>Общество с ограниченной ответственностью "ГидроАбразив", г. Каменск-Уральский</t>
  </si>
  <si>
    <t>6612039076</t>
  </si>
  <si>
    <t>06-12-2013 00:00:00</t>
  </si>
  <si>
    <t>29648841</t>
  </si>
  <si>
    <t>Общество с ограниченной ответственностью "Гольфстрим", п. Кузнецовский</t>
  </si>
  <si>
    <t>6633023581</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</si>
  <si>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</si>
  <si>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</si>
  <si>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</si>
  <si>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</si>
  <si>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</si>
  <si>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</si>
  <si>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</si>
  <si>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26479434</t>
  </si>
  <si>
    <t>Общество с ограниченной ответственностью "Гостиница "Исеть",  г.Екатеринбург</t>
  </si>
  <si>
    <t>6660001330</t>
  </si>
  <si>
    <t>Общество с ограниченной ответственностью "Гранит", г.Екатеринбург</t>
  </si>
  <si>
    <t>6659000300</t>
  </si>
  <si>
    <t>26851195</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</si>
  <si>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</si>
  <si>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</si>
  <si>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</si>
  <si>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</si>
  <si>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</si>
  <si>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</si>
  <si>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</si>
  <si>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</si>
  <si>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</si>
  <si>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</si>
  <si>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26481141</t>
  </si>
  <si>
    <t>Общество с ограниченной ответственностью "Екатеринбургский асфальтовый завод", г.Екатеринбург</t>
  </si>
  <si>
    <t>6672261981</t>
  </si>
  <si>
    <t>664301001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</si>
  <si>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</si>
  <si>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</si>
  <si>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</si>
  <si>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</si>
  <si>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</si>
  <si>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</si>
  <si>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</si>
  <si>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</si>
  <si>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</si>
  <si>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</si>
  <si>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26479227</t>
  </si>
  <si>
    <t>Общество с ограниченной ответственностью "Западные Окраины", г. Первоуральск</t>
  </si>
  <si>
    <t>6625046673</t>
  </si>
  <si>
    <t>27552132</t>
  </si>
  <si>
    <t>Общество с ограниченной ответственностью "Заречный", г.Асбест</t>
  </si>
  <si>
    <t>6603024443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</si>
  <si>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</si>
  <si>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</si>
  <si>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</si>
  <si>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</si>
  <si>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</si>
  <si>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</si>
  <si>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</si>
  <si>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</si>
  <si>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</si>
  <si>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</si>
  <si>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</si>
  <si>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</si>
  <si>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</si>
  <si>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</si>
  <si>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</si>
  <si>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</si>
  <si>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</si>
  <si>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</si>
  <si>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</si>
  <si>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</si>
  <si>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</si>
  <si>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</si>
  <si>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28269819</t>
  </si>
  <si>
    <t>Общество с ограниченной ответственностью "Коммунальщик Сотрино"</t>
  </si>
  <si>
    <t>6680002677</t>
  </si>
  <si>
    <t>01-09-2013 00:00:00</t>
  </si>
  <si>
    <t>26479626</t>
  </si>
  <si>
    <t>Общество с ограниченной ответственностью "Коммунальщик-Сотрино", п.Красноглинный</t>
  </si>
  <si>
    <t>6632028643</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</si>
  <si>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</si>
  <si>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</si>
  <si>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</si>
  <si>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</si>
  <si>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</si>
  <si>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</si>
  <si>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</si>
  <si>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28485400</t>
  </si>
  <si>
    <t>Общество с ограниченной ответственностью "Комфорт", г. Камышлов</t>
  </si>
  <si>
    <t>6633019472</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</si>
  <si>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</si>
  <si>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</si>
  <si>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</si>
  <si>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</si>
  <si>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</si>
  <si>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</si>
  <si>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</si>
  <si>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</si>
  <si>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</si>
  <si>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26479591</t>
  </si>
  <si>
    <t>Общество с ограниченной ответственностью "Котельная № 1", р.п.Пышма</t>
  </si>
  <si>
    <t>6649003608</t>
  </si>
  <si>
    <t>26479566</t>
  </si>
  <si>
    <t>Общество с ограниченной ответственностью "ЛСР. Строительство-Урал", г.Екатеринбург</t>
  </si>
  <si>
    <t>6670345033</t>
  </si>
  <si>
    <t>27887168</t>
  </si>
  <si>
    <t>Общество с ограниченной ответственностью "Лев", д. Богатенкова</t>
  </si>
  <si>
    <t>6612038347</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</si>
  <si>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</si>
  <si>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</si>
  <si>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</si>
  <si>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</si>
  <si>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</si>
  <si>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</si>
  <si>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</si>
  <si>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</si>
  <si>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</si>
  <si>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</si>
  <si>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</si>
  <si>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</si>
  <si>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</si>
  <si>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28046410</t>
  </si>
  <si>
    <t>Общество с ограниченной ответственностью "Малахит-Сервис", г. Екатеринбург</t>
  </si>
  <si>
    <t>6658397148</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</si>
  <si>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</si>
  <si>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</si>
  <si>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</si>
  <si>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</si>
  <si>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</si>
  <si>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</si>
  <si>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</si>
  <si>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</si>
  <si>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</si>
  <si>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</si>
  <si>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</si>
  <si>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</si>
  <si>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</si>
  <si>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26359529</t>
  </si>
  <si>
    <t>Общество с ограниченной ответственностью "Монетное жилищно-коммунальное хозяйство", п.Монетный</t>
  </si>
  <si>
    <t>6604014984</t>
  </si>
  <si>
    <t>28458713</t>
  </si>
  <si>
    <t>Общество с ограниченной ответственностью "Монолит-Строй", г. Екатеринбург</t>
  </si>
  <si>
    <t>6670350971</t>
  </si>
  <si>
    <t>21-01-2014 00:00:00</t>
  </si>
  <si>
    <t>26632563</t>
  </si>
  <si>
    <t>Общество с ограниченной ответственностью "НИГМАС", г.Москва</t>
  </si>
  <si>
    <t>7714774500</t>
  </si>
  <si>
    <t>771401001</t>
  </si>
  <si>
    <t>26359603</t>
  </si>
  <si>
    <t>Общество с ограниченной ответственностью "Невьянский завод железобетонных изделий", п.Вересковый</t>
  </si>
  <si>
    <t>6621009092</t>
  </si>
  <si>
    <t>27719954</t>
  </si>
  <si>
    <t>Общество с ограниченной ответственностью "Нижнесалдинская управляющая компания "Теплоцентраль", г.Нижняя Салда</t>
  </si>
  <si>
    <t>6607013925</t>
  </si>
  <si>
    <t>660701001</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</si>
  <si>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</si>
  <si>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</si>
  <si>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</si>
  <si>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</si>
  <si>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</si>
  <si>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</si>
  <si>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</si>
  <si>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27887371</t>
  </si>
  <si>
    <t>Общество с ограниченной ответственностью "Новые технологии+", д. Чупина</t>
  </si>
  <si>
    <t>6654013168</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</si>
  <si>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</si>
  <si>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</si>
  <si>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</si>
  <si>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</si>
  <si>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</si>
  <si>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</si>
  <si>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</si>
  <si>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</si>
  <si>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</si>
  <si>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</si>
  <si>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</si>
  <si>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</si>
  <si>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</si>
  <si>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</si>
  <si>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</si>
  <si>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26632545</t>
  </si>
  <si>
    <t>Общество с ограниченной ответственностью "Первая лесопромышленная компания", г.Екатеринбург</t>
  </si>
  <si>
    <t>6658115080</t>
  </si>
  <si>
    <t>26359697</t>
  </si>
  <si>
    <t>Общество с ограниченной ответственностью "Передвижная механизированная колонна № 12", г.Каменск-Уральский</t>
  </si>
  <si>
    <t>6643000537</t>
  </si>
  <si>
    <t>24-12-2002 00:00:00</t>
  </si>
  <si>
    <t>26359540</t>
  </si>
  <si>
    <t>Общество с ограниченной ответственностью "Передвижная механизированная колонна", г.Богданович</t>
  </si>
  <si>
    <t>6605008246</t>
  </si>
  <si>
    <t>26479197</t>
  </si>
  <si>
    <t>Общество с ограниченной ответственностью "Подземные инженерные коммуникации п.Ключевск", п.Ключевск</t>
  </si>
  <si>
    <t>6604017287</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</si>
  <si>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</si>
  <si>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</si>
  <si>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</si>
  <si>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</si>
  <si>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</si>
  <si>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</si>
  <si>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</si>
  <si>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</si>
  <si>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</si>
  <si>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</si>
  <si>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</si>
  <si>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</si>
  <si>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</si>
  <si>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</si>
  <si>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</si>
  <si>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26631891</t>
  </si>
  <si>
    <t>Общество с ограниченной ответственностью "РОДНИКИ", п.Ключевая</t>
  </si>
  <si>
    <t>6646011449</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</si>
  <si>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</si>
  <si>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</si>
  <si>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</si>
  <si>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</si>
  <si>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</si>
  <si>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</si>
  <si>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27828020</t>
  </si>
  <si>
    <t>Общество с ограниченной ответственностью "Региональная сетевая компания", г. Полевской</t>
  </si>
  <si>
    <t>6679016756</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</si>
  <si>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</si>
  <si>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</si>
  <si>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</si>
  <si>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</si>
  <si>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</si>
  <si>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</si>
  <si>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</si>
  <si>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</si>
  <si>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27554905</t>
  </si>
  <si>
    <t>Общество с ограниченной ответственностью "Региональные электрические системы", г.Екатеринбург</t>
  </si>
  <si>
    <t>6670324996</t>
  </si>
  <si>
    <t>26632498</t>
  </si>
  <si>
    <t>Общество с ограниченной ответственностью "Режевская Теплоснабжающая Компания", г.Екатеринбург</t>
  </si>
  <si>
    <t>6658367961</t>
  </si>
  <si>
    <t>07-10-2013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</si>
  <si>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</si>
  <si>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</si>
  <si>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</si>
  <si>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</si>
  <si>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</si>
  <si>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</si>
  <si>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</si>
  <si>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</si>
  <si>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</si>
  <si>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30386057</t>
  </si>
  <si>
    <t>Общество с ограниченной ответственностью "СТ-5", г. Екатеринбург</t>
  </si>
  <si>
    <t>7705874522</t>
  </si>
  <si>
    <t>28546121</t>
  </si>
  <si>
    <t>Общество с ограниченной ответственностью "Салда Энерго", г. Нижняя Салда</t>
  </si>
  <si>
    <t>6623102019</t>
  </si>
  <si>
    <t>26479440</t>
  </si>
  <si>
    <t>Общество с ограниченной ответственностью "Сан-Вест", с.Позариха</t>
  </si>
  <si>
    <t>6612030700</t>
  </si>
  <si>
    <t>09-09-2009 00:00:00</t>
  </si>
  <si>
    <t>28507095</t>
  </si>
  <si>
    <t>Общество с ограниченной ответственностью "СанТехСтрой", г. Талица</t>
  </si>
  <si>
    <t>6633019384</t>
  </si>
  <si>
    <t>15-05-2014 00:00:00</t>
  </si>
  <si>
    <t>26359768</t>
  </si>
  <si>
    <t>Общество с ограниченной ответственностью "Саргинский леспромхоз", п.Сарга</t>
  </si>
  <si>
    <t>6657004098</t>
  </si>
  <si>
    <t>665701001</t>
  </si>
  <si>
    <t>26653802</t>
  </si>
  <si>
    <t>Общество с ограниченной ответственностью "Сартр", г.Екатеринбург</t>
  </si>
  <si>
    <t>6673202562</t>
  </si>
  <si>
    <t>27552267</t>
  </si>
  <si>
    <t>Общество с ограниченной ответственностью "СбытЭнерго", г.Заречный</t>
  </si>
  <si>
    <t>6639022200</t>
  </si>
  <si>
    <t>26322704</t>
  </si>
  <si>
    <t>Общество с ограниченной ответственностью "Свердловская теплоснабжающая компания", г.Екатеринбург</t>
  </si>
  <si>
    <t>6673162327</t>
  </si>
  <si>
    <t>05-04-2007 00:00:00</t>
  </si>
  <si>
    <t>26479086</t>
  </si>
  <si>
    <t>Общество с ограниченной ответственностью "Свердловские энергетические системы", г.Екатеринбург</t>
  </si>
  <si>
    <t>6673158602</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</si>
  <si>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</si>
  <si>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</si>
  <si>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</si>
  <si>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</si>
  <si>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</si>
  <si>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</si>
  <si>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</si>
  <si>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</si>
  <si>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</si>
  <si>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</si>
  <si>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</si>
  <si>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</si>
  <si>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</si>
  <si>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</si>
  <si>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</si>
  <si>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</si>
  <si>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</si>
  <si>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26359659</t>
  </si>
  <si>
    <t>Общество с ограниченной ответственностью "Сети тепловодоснабжения и канализации", г.Богданович</t>
  </si>
  <si>
    <t>6633010751</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</si>
  <si>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</si>
  <si>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</si>
  <si>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</si>
  <si>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</si>
  <si>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</si>
  <si>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</si>
  <si>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</si>
  <si>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</si>
  <si>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28276083</t>
  </si>
  <si>
    <t>Общество с ограниченной ответственностью "СнабСтройИнвест", г. Екатеринбург</t>
  </si>
  <si>
    <t>6672262142</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</si>
  <si>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</si>
  <si>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</si>
  <si>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</si>
  <si>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</si>
  <si>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</si>
  <si>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</si>
  <si>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</si>
  <si>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</si>
  <si>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</si>
  <si>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</si>
  <si>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</si>
  <si>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</si>
  <si>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</si>
  <si>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</si>
  <si>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</si>
  <si>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</si>
  <si>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</si>
  <si>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</si>
  <si>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Общество с ограниченной ответственностью "ТАЛИЦКИЕ МОЛОЧНЫЕ ФЕРМЫ", п. Троицкий</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</si>
  <si>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</si>
  <si>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</si>
  <si>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</si>
  <si>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</si>
  <si>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</si>
  <si>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</si>
  <si>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</si>
  <si>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</si>
  <si>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28819315</t>
  </si>
  <si>
    <t>Общество с ограниченной ответственностью "ТСО "РТИ-Энергосервис", г. Екатеринбург</t>
  </si>
  <si>
    <t>6679040004</t>
  </si>
  <si>
    <t>20-10-2014 00:00:00</t>
  </si>
  <si>
    <t>30808520</t>
  </si>
  <si>
    <t>Общество с ограниченной ответственностью "ТЭН"</t>
  </si>
  <si>
    <t>6660071753</t>
  </si>
  <si>
    <t>26359663</t>
  </si>
  <si>
    <t>Общество с ограниченной ответственностью "Тавдинский фанерный комбинат", г.Тавда</t>
  </si>
  <si>
    <t>6634008480</t>
  </si>
  <si>
    <t>28817098</t>
  </si>
  <si>
    <t>Общество с ограниченной ответственностью "ТагилТеплоСбыт", г. Нижний Тагил</t>
  </si>
  <si>
    <t>7731438233</t>
  </si>
  <si>
    <t>08-10-2014 00:00:00</t>
  </si>
  <si>
    <t>26359751</t>
  </si>
  <si>
    <t>Общество с ограниченной ответственностью "Талицкий молочный завод", п.Троицкий</t>
  </si>
  <si>
    <t>6654012252</t>
  </si>
  <si>
    <t>26479659</t>
  </si>
  <si>
    <t>Общество с ограниченной ответственностью "Тепло, вода и канализация", п.Монетный</t>
  </si>
  <si>
    <t>6604016660</t>
  </si>
  <si>
    <t>26822753</t>
  </si>
  <si>
    <t>Общество с ограниченной ответственностью "Тепло-водоснабжение п.Атиг", г.Екатеринбург</t>
  </si>
  <si>
    <t>6672333001</t>
  </si>
  <si>
    <t>22-02-2011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</si>
  <si>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</si>
  <si>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</si>
  <si>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</si>
  <si>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</si>
  <si>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</si>
  <si>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</si>
  <si>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26479267</t>
  </si>
  <si>
    <t>Общество с ограниченной ответственностью "Тепловодоканал", г.Нижняя Салда</t>
  </si>
  <si>
    <t>6607011156</t>
  </si>
  <si>
    <t>28871097</t>
  </si>
  <si>
    <t>Общество с ограниченной ответственностью "Теплогарант", г. Екатеринбург</t>
  </si>
  <si>
    <t>6671375746</t>
  </si>
  <si>
    <t>16-01-2015 00:00:00</t>
  </si>
  <si>
    <t>27903323</t>
  </si>
  <si>
    <t>Общество с ограниченной ответственностью "Теплогенерирующая компания "СТАРТ", г. Екатеринбург</t>
  </si>
  <si>
    <t>6685016289</t>
  </si>
  <si>
    <t>28814664</t>
  </si>
  <si>
    <t>Общество с ограниченной ответственностью "Теплодом", п. Большой Исток</t>
  </si>
  <si>
    <t>6685069587</t>
  </si>
  <si>
    <t>28855866</t>
  </si>
  <si>
    <t>Общество с ограниченной ответственностью "Теплокомплекс", г. Екатеринбург</t>
  </si>
  <si>
    <t>6670368760</t>
  </si>
  <si>
    <t>10-12-2014 00:00:00</t>
  </si>
  <si>
    <t>26479406</t>
  </si>
  <si>
    <t>Общество с ограниченной ответственностью "Теплопередача", г.Заречный</t>
  </si>
  <si>
    <t>6639015611</t>
  </si>
  <si>
    <t>26479355</t>
  </si>
  <si>
    <t>Общество с ограниченной ответственностью "Теплосервис", г.Кушва</t>
  </si>
  <si>
    <t>6620013219</t>
  </si>
  <si>
    <t>26-10-2007 00:00:00</t>
  </si>
  <si>
    <t>28449582</t>
  </si>
  <si>
    <t>Общество с ограниченной ответственностью "Теплосети", р.п. Шаля</t>
  </si>
  <si>
    <t>6625034533</t>
  </si>
  <si>
    <t>26-12-2013 00:00:00</t>
  </si>
  <si>
    <t>26359758</t>
  </si>
  <si>
    <t>Общество с ограниченной ответственностью "Теплосеть", п.Троицкий</t>
  </si>
  <si>
    <t>6654010819</t>
  </si>
  <si>
    <t>27583534</t>
  </si>
  <si>
    <t>Общество с ограниченной ответственностью "Теплоснаб", г.Екатеринбург</t>
  </si>
  <si>
    <t>6658390400</t>
  </si>
  <si>
    <t>27686509</t>
  </si>
  <si>
    <t>Общество с ограниченной ответственностью "Теплоснабжающая компания "Вертикаль", г.Екатеринбург</t>
  </si>
  <si>
    <t>6632033040</t>
  </si>
  <si>
    <t>30837503</t>
  </si>
  <si>
    <t>Общество с ограниченной ответственностью "Теплоснабжающая компания г. Реж", г. Реж</t>
  </si>
  <si>
    <t>6677006720</t>
  </si>
  <si>
    <t>26359626</t>
  </si>
  <si>
    <t>Общество с ограниченной ответственностью "Теплоснабжающая компания", г.Ревда</t>
  </si>
  <si>
    <t>6627014317</t>
  </si>
  <si>
    <t>26359716</t>
  </si>
  <si>
    <t>Общество с ограниченной ответственностью "Теплоснабжающая организация", г.Нижние Серги</t>
  </si>
  <si>
    <t>6646011400</t>
  </si>
  <si>
    <t>15-12-2005 00:00:00</t>
  </si>
  <si>
    <t>26851312</t>
  </si>
  <si>
    <t>Общество с ограниченной ответственностью "Теплоснабжение", г.Екатеринбург</t>
  </si>
  <si>
    <t>6670285190</t>
  </si>
  <si>
    <t>25-02-2010 00:00:00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</si>
  <si>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</si>
  <si>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</si>
  <si>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</si>
  <si>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</si>
  <si>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</si>
  <si>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</si>
  <si>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26479404</t>
  </si>
  <si>
    <t>Общество с ограниченной ответственностью "Теплоэнергетическая компания", г.Богданович</t>
  </si>
  <si>
    <t>6633010134</t>
  </si>
  <si>
    <t>30832624</t>
  </si>
  <si>
    <t>Общество с ограниченной ответственностью "Теплоэнергосервис-Урал", г. Екатеринбург</t>
  </si>
  <si>
    <t>6685100090</t>
  </si>
  <si>
    <t>28506147</t>
  </si>
  <si>
    <t>Общество с ограниченной ответственностью "Теплоэнергоснабжение", г. Екатеринбург</t>
  </si>
  <si>
    <t>6670416799</t>
  </si>
  <si>
    <t>26631834</t>
  </si>
  <si>
    <t>Общество с ограниченной ответственностью "Теплый дом", г.Ревда</t>
  </si>
  <si>
    <t>6627019731</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</si>
  <si>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</si>
  <si>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</si>
  <si>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</si>
  <si>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</si>
  <si>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</si>
  <si>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</si>
  <si>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</si>
  <si>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</si>
  <si>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</si>
  <si>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</si>
  <si>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</si>
  <si>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</si>
  <si>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</si>
  <si>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29646107</t>
  </si>
  <si>
    <t>Общество с ограниченной ответственностью "Транспортная компания "Навигатор", г. Красноуральск</t>
  </si>
  <si>
    <t>6685042585</t>
  </si>
  <si>
    <t>20-08-2015 00:00:00</t>
  </si>
  <si>
    <t>27554925</t>
  </si>
  <si>
    <t>Общество с ограниченной ответственностью "Триал", с.Платоново</t>
  </si>
  <si>
    <t>6625036450</t>
  </si>
  <si>
    <t>27880083</t>
  </si>
  <si>
    <t>Общество с ограниченной ответственностью "Троицкая коммунальная компания", п. Троицкий</t>
  </si>
  <si>
    <t>6633019264</t>
  </si>
  <si>
    <t>03-10-2012 00:00:00</t>
  </si>
  <si>
    <t>30394922</t>
  </si>
  <si>
    <t>Общество с ограниченной ответственностью "УК Энергия"</t>
  </si>
  <si>
    <t>6685102883</t>
  </si>
  <si>
    <t>26479178</t>
  </si>
  <si>
    <t>Общество с ограниченной ответственностью "УЭМ-ТЕПЛОСЕТИ", г.Верхняя Пышма</t>
  </si>
  <si>
    <t>6606032019</t>
  </si>
  <si>
    <t>27805114</t>
  </si>
  <si>
    <t>Общество с ограниченной ответственностью "УниверсалПлюс", п.Буланаш</t>
  </si>
  <si>
    <t>6672353600</t>
  </si>
  <si>
    <t>28260836</t>
  </si>
  <si>
    <t>Общество с ограниченной ответственностью "Управляющая Компания "Мастер", г. Екатеринбург</t>
  </si>
  <si>
    <t>6670341991</t>
  </si>
  <si>
    <t>20-08-2013 00:00:00</t>
  </si>
  <si>
    <t>27861041</t>
  </si>
  <si>
    <t>Общество с ограниченной ответственностью "Управляющая Компания ЖКХ", п. Восточный</t>
  </si>
  <si>
    <t>6680001200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</si>
  <si>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</si>
  <si>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</si>
  <si>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</si>
  <si>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</si>
  <si>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</si>
  <si>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</si>
  <si>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</si>
  <si>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</si>
  <si>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</si>
  <si>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</si>
  <si>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</si>
  <si>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</si>
  <si>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</si>
  <si>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</si>
  <si>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</si>
  <si>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</si>
  <si>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</si>
  <si>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</si>
  <si>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</si>
  <si>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27570947</t>
  </si>
  <si>
    <t>Общество с ограниченной ответственностью "Управляющая компания "ЭнергоCервис", г. Екатеринбург</t>
  </si>
  <si>
    <t>6628016719</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</si>
  <si>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</si>
  <si>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</si>
  <si>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</si>
  <si>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</si>
  <si>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</si>
  <si>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</si>
  <si>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</si>
  <si>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</si>
  <si>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</si>
  <si>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26479345</t>
  </si>
  <si>
    <t>Общество с ограниченной ответственностью "УралТепло", г.Екатеринбург</t>
  </si>
  <si>
    <t>6672279650</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</si>
  <si>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</si>
  <si>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</si>
  <si>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</si>
  <si>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</si>
  <si>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</si>
  <si>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</si>
  <si>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</si>
  <si>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26479150</t>
  </si>
  <si>
    <t>Общество с ограниченной ответственностью "Уралсистем-сервис", г.Екатеринбург</t>
  </si>
  <si>
    <t>6660056032</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</si>
  <si>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</si>
  <si>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</si>
  <si>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</si>
  <si>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</si>
  <si>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</si>
  <si>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</si>
  <si>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</si>
  <si>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26851280</t>
  </si>
  <si>
    <t>Общество с ограниченной ответственностью "Уральская энергосберегающая компания", г.Екатеринбург</t>
  </si>
  <si>
    <t>6659152278</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</si>
  <si>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</si>
  <si>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</si>
  <si>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</si>
  <si>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</si>
  <si>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</si>
  <si>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</si>
  <si>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</si>
  <si>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</si>
  <si>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</si>
  <si>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</si>
  <si>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</si>
  <si>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</si>
  <si>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</si>
  <si>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26479307</t>
  </si>
  <si>
    <t>Общество с ограниченной ответственностью "Уют", г.Волчанск</t>
  </si>
  <si>
    <t>6617017044</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</si>
  <si>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</si>
  <si>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</si>
  <si>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</si>
  <si>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</si>
  <si>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</si>
  <si>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</si>
  <si>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</si>
  <si>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</si>
  <si>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</si>
  <si>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</si>
  <si>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</si>
  <si>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</si>
  <si>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</si>
  <si>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</si>
  <si>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</si>
  <si>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</si>
  <si>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</si>
  <si>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</si>
  <si>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</si>
  <si>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</si>
  <si>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28139725</t>
  </si>
  <si>
    <t>Общество с ограниченной ответственностью "Чусовское ЖКХ", с. Чусовое</t>
  </si>
  <si>
    <t>6684006104</t>
  </si>
  <si>
    <t>28275469</t>
  </si>
  <si>
    <t>Общество с ограниченной ответственностью "Шамарская жилищно-коммунальная организация", п. Шамары</t>
  </si>
  <si>
    <t>6684010380</t>
  </si>
  <si>
    <t>11-10-2013 00:00:00</t>
  </si>
  <si>
    <t>31079555</t>
  </si>
  <si>
    <t>Общество с ограниченной ответственностью "ЭВЕР"</t>
  </si>
  <si>
    <t>6679105318</t>
  </si>
  <si>
    <t>26851295</t>
  </si>
  <si>
    <t>Общество с ограниченной ответственностью "ЭФЕС", г.Екатеринбург</t>
  </si>
  <si>
    <t>6660068214</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</si>
  <si>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</si>
  <si>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</si>
  <si>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</si>
  <si>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</si>
  <si>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</si>
  <si>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</si>
  <si>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</si>
  <si>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</si>
  <si>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</si>
  <si>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26479096</t>
  </si>
  <si>
    <t>Общество с ограниченной ответственностью "ЭнергоСервис", г. Алапаевск</t>
  </si>
  <si>
    <t>6601010692</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</si>
  <si>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</si>
  <si>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</si>
  <si>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</si>
  <si>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</si>
  <si>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</si>
  <si>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</si>
  <si>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</si>
  <si>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</si>
  <si>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</si>
  <si>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</si>
  <si>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</si>
  <si>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</si>
  <si>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</si>
  <si>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</si>
  <si>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</si>
  <si>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</si>
  <si>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</si>
  <si>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</si>
  <si>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</si>
  <si>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</si>
  <si>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</si>
  <si>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</si>
  <si>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</si>
  <si>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</si>
  <si>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</si>
  <si>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17-07-2003 00:00:00</t>
  </si>
  <si>
    <t>26479385</t>
  </si>
  <si>
    <t>Общество с ограниченной ответственностью "Юшалинская теплоэнергетическая компания", п.Юшала</t>
  </si>
  <si>
    <t>6655005321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</si>
  <si>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</si>
  <si>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</si>
  <si>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</si>
  <si>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</si>
  <si>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</si>
  <si>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31160317</t>
  </si>
  <si>
    <t>Общество с ограниченной ответственностью «ТЕПЛОЭНЕРГОКОМПЛЕКС»</t>
  </si>
  <si>
    <t>6685127969</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</si>
  <si>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</si>
  <si>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</si>
  <si>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</si>
  <si>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</si>
  <si>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"Прогресс", г. Екатеринбург</t>
  </si>
  <si>
    <t>6670414390</t>
  </si>
  <si>
    <t>28508268</t>
  </si>
  <si>
    <t>Общество с ограниченной ответственностью Управляющая компания "Акцент", г. Верхняя Пышма</t>
  </si>
  <si>
    <t>6686028015</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</si>
  <si>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</si>
  <si>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</si>
  <si>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</si>
  <si>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</si>
  <si>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</si>
  <si>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</si>
  <si>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</si>
  <si>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</si>
  <si>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</si>
  <si>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</si>
  <si>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</si>
  <si>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</si>
  <si>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</si>
  <si>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</si>
  <si>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</si>
  <si>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</si>
  <si>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</si>
  <si>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</si>
  <si>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</si>
  <si>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</si>
  <si>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</si>
  <si>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</si>
  <si>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</si>
  <si>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</si>
  <si>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</si>
  <si>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</si>
  <si>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</si>
  <si>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</si>
  <si>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</si>
  <si>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</si>
  <si>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</si>
  <si>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26359534</t>
  </si>
  <si>
    <t>Открытое акционерное общество "Богдановичский хлебокомбинат", г.Богданович</t>
  </si>
  <si>
    <t>6605001392</t>
  </si>
  <si>
    <t>660501001</t>
  </si>
  <si>
    <t>26322632</t>
  </si>
  <si>
    <t>Открытое акционерное общество "Богословское рудоуправление", г.Краснотурьинск</t>
  </si>
  <si>
    <t>6617002344</t>
  </si>
  <si>
    <t>31-07-1996 00:00:00</t>
  </si>
  <si>
    <t>Открытое акционерное общество "Высокогорский горно-обогатительный комбинат", г.Нижний Тагил</t>
  </si>
  <si>
    <t>6623000708</t>
  </si>
  <si>
    <t>26854019</t>
  </si>
  <si>
    <t>26324422</t>
  </si>
  <si>
    <t>Открытое акционерное общество "ГТ-ТЭЦ Энерго"</t>
  </si>
  <si>
    <t>7703311228</t>
  </si>
  <si>
    <t>770301001</t>
  </si>
  <si>
    <t>26481022</t>
  </si>
  <si>
    <t>Открытое акционерное общество "Газпромнефть-Урал", г.Екатеринбург</t>
  </si>
  <si>
    <t>6661002209</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</si>
  <si>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</si>
  <si>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</si>
  <si>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</si>
  <si>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</si>
  <si>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</si>
  <si>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</si>
  <si>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</si>
  <si>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</si>
  <si>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</si>
  <si>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</si>
  <si>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</si>
  <si>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</si>
  <si>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</si>
  <si>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</si>
  <si>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</si>
  <si>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</si>
  <si>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</si>
  <si>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</si>
  <si>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</si>
  <si>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</si>
  <si>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</si>
  <si>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</si>
  <si>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</si>
  <si>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</si>
  <si>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</si>
  <si>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28009166</t>
  </si>
  <si>
    <t>Открытое акционерное общество "Научно-исследовательский и проектно-конструкторский институт металлургической теплотехники цветной металлургии и огнеупоров", г. Екатеринбург</t>
  </si>
  <si>
    <t>6670176650</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</si>
  <si>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</si>
  <si>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</si>
  <si>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</si>
  <si>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26360359</t>
  </si>
  <si>
    <t>Открытое акционерное общество "ОГК-1"</t>
  </si>
  <si>
    <t>997450001</t>
  </si>
  <si>
    <t>26479369</t>
  </si>
  <si>
    <t>Открытое акционерное общество "Оборонснабсбыт", г.Екатеринбург</t>
  </si>
  <si>
    <t>6662007746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</si>
  <si>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</si>
  <si>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</si>
  <si>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</si>
  <si>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</si>
  <si>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</si>
  <si>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</si>
  <si>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</si>
  <si>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26322608</t>
  </si>
  <si>
    <t>Открытое акционерное общество "Первоуральский новотрубный завод", г.Первоуральск</t>
  </si>
  <si>
    <t>6625004271</t>
  </si>
  <si>
    <t>01-12-1992 00:00:00</t>
  </si>
  <si>
    <t>26850678</t>
  </si>
  <si>
    <t>Открытое акционерное общество "Пневмостроймашина", г.Екатеринбург</t>
  </si>
  <si>
    <t>6608000453</t>
  </si>
  <si>
    <t>26359622</t>
  </si>
  <si>
    <t>Открытое акционерное общество "Полевская коммунальная компания", г.Полевской</t>
  </si>
  <si>
    <t>6626013800</t>
  </si>
  <si>
    <t>25-07-2003 00:00:00</t>
  </si>
  <si>
    <t>26359616</t>
  </si>
  <si>
    <t>Открытое акционерное общество "Птицефабрика "Первоуральская", г.Первоуральск</t>
  </si>
  <si>
    <t>6625064295</t>
  </si>
  <si>
    <t>26322585</t>
  </si>
  <si>
    <t>Открытое акционерное общество "Птицефабрика "Свердловская", г.Екатеринбург</t>
  </si>
  <si>
    <t>6672350180</t>
  </si>
  <si>
    <t>26359624</t>
  </si>
  <si>
    <t>Открытое акционерное общество "Ревдинский кирпичный завод", г.Ревда</t>
  </si>
  <si>
    <t>6627002142</t>
  </si>
  <si>
    <t>26479466</t>
  </si>
  <si>
    <t>Открытое акционерное общество "Ремэнергоспецавтоматика", г.Екатеринбург</t>
  </si>
  <si>
    <t>6660099460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</si>
  <si>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</si>
  <si>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</si>
  <si>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</si>
  <si>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</si>
  <si>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</si>
  <si>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</si>
  <si>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</si>
  <si>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</si>
  <si>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</si>
  <si>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</si>
  <si>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</si>
  <si>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</si>
  <si>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</si>
  <si>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26479634</t>
  </si>
  <si>
    <t>Открытое акционерное общество "Свердловский инструментальный завод", г.Екатеринбург</t>
  </si>
  <si>
    <t>6661000071</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</si>
  <si>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</si>
  <si>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</si>
  <si>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</si>
  <si>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</si>
  <si>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</si>
  <si>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</si>
  <si>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26479174</t>
  </si>
  <si>
    <t>Открытое акционерное общество "Среднеуральский медеплавильный завод", г.Ревда</t>
  </si>
  <si>
    <t>6627001318</t>
  </si>
  <si>
    <t>06-09-2002 00:00:00</t>
  </si>
  <si>
    <t>26575381</t>
  </si>
  <si>
    <t>Открытое акционерное общество "Стройматериалы", г.Екатеринбург</t>
  </si>
  <si>
    <t>6660000978</t>
  </si>
  <si>
    <t>26479255</t>
  </si>
  <si>
    <t>Открытое акционерное общество "Стройпластполимер", г.Екатеринбург</t>
  </si>
  <si>
    <t>6664007685</t>
  </si>
  <si>
    <t>03-09-1993 00:00:00</t>
  </si>
  <si>
    <t>26359651</t>
  </si>
  <si>
    <t>Открытое акционерное общество "Сухоложский огнеупорный завод", г.Сухой Лог</t>
  </si>
  <si>
    <t>6633000665</t>
  </si>
  <si>
    <t>26359654</t>
  </si>
  <si>
    <t>Открытое акционерное общество "Сухоложскцемент", г.Сухой Лог</t>
  </si>
  <si>
    <t>6633001919</t>
  </si>
  <si>
    <t>26-11-2002 00:00:00</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</si>
  <si>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</si>
  <si>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</si>
  <si>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</si>
  <si>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</si>
  <si>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</si>
  <si>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</si>
  <si>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</si>
  <si>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</si>
  <si>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</si>
  <si>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26359543</t>
  </si>
  <si>
    <t>Открытое акционерное общество "Уралредмет", г.Верхняя Пышма</t>
  </si>
  <si>
    <t>6606002529</t>
  </si>
  <si>
    <t>27-04-1993 00:00:00</t>
  </si>
  <si>
    <t>26359712</t>
  </si>
  <si>
    <t>Открытое акционерное общество "Уральская фольга", г.Михайловск</t>
  </si>
  <si>
    <t>6646010043</t>
  </si>
  <si>
    <t>26479526</t>
  </si>
  <si>
    <t>Открытое акционерное общество "Уральский завод резиновых технических изделий", г.Екатеринбург</t>
  </si>
  <si>
    <t>6664002550</t>
  </si>
  <si>
    <t>27734009</t>
  </si>
  <si>
    <t>Открытое акционерное общество "Уральский институт металлов"</t>
  </si>
  <si>
    <t>6660002502</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</si>
  <si>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</si>
  <si>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</si>
  <si>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</si>
  <si>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</si>
  <si>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</si>
  <si>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</si>
  <si>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</si>
  <si>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</si>
  <si>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</si>
  <si>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26359772</t>
  </si>
  <si>
    <t>Открытое акционерное общество Промышленно-транспортная компания "Свердловскстройтранс", г.Екатеринбург</t>
  </si>
  <si>
    <t>6659008764</t>
  </si>
  <si>
    <t>26359782</t>
  </si>
  <si>
    <t>Открытое акционерное общество Уральский завод электрических соединителей "Исеть", г.Каменск-Уральский</t>
  </si>
  <si>
    <t>6666003380</t>
  </si>
  <si>
    <t>26322623</t>
  </si>
  <si>
    <t>ПАО "Уральский завод химического машиностроения",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</si>
  <si>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</si>
  <si>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</si>
  <si>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</si>
  <si>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</si>
  <si>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</si>
  <si>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</si>
  <si>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</si>
  <si>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</si>
  <si>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</si>
  <si>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</si>
  <si>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</si>
  <si>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</si>
  <si>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</si>
  <si>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</si>
  <si>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</si>
  <si>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</si>
  <si>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</si>
  <si>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</si>
  <si>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</si>
  <si>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</si>
  <si>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</si>
  <si>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</si>
  <si>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</si>
  <si>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</si>
  <si>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</si>
  <si>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</si>
  <si>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</si>
  <si>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</si>
  <si>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</si>
  <si>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</si>
  <si>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</si>
  <si>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</si>
  <si>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</si>
  <si>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</si>
  <si>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</si>
  <si>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</si>
  <si>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</si>
  <si>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</si>
  <si>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26359779</t>
  </si>
  <si>
    <t>Публичное акционерное общество "Облкоммунэнерго", г. Екатеринбург - Екатеринбургский участок</t>
  </si>
  <si>
    <t>6671457981</t>
  </si>
  <si>
    <t>20-08-2002 00:00:00</t>
  </si>
  <si>
    <t>26322613</t>
  </si>
  <si>
    <t>Публичное акционерное общество "Северский трубный завод", г. Полевской</t>
  </si>
  <si>
    <t>6626002291</t>
  </si>
  <si>
    <t>26-11-1992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</si>
  <si>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</si>
  <si>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</si>
  <si>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</si>
  <si>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</si>
  <si>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</si>
  <si>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</si>
  <si>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</si>
  <si>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</si>
  <si>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</si>
  <si>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</si>
  <si>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</si>
  <si>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</si>
  <si>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</si>
  <si>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</si>
  <si>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</si>
  <si>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</si>
  <si>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</si>
  <si>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</si>
  <si>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</si>
  <si>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</si>
  <si>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</si>
  <si>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</si>
  <si>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</si>
  <si>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</si>
  <si>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</si>
  <si>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</si>
  <si>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</si>
  <si>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</si>
  <si>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</si>
  <si>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</si>
  <si>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</si>
  <si>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</si>
  <si>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</si>
  <si>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</si>
  <si>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</si>
  <si>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</si>
  <si>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</si>
  <si>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</si>
  <si>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</si>
  <si>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26359629</t>
  </si>
  <si>
    <t>Унитарное муниципальное предприятие "Ремстройбыт", г.Реж</t>
  </si>
  <si>
    <t>6628011365</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</si>
  <si>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</si>
  <si>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</si>
  <si>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</si>
  <si>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</si>
  <si>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</si>
  <si>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</si>
  <si>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</si>
  <si>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</si>
  <si>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</si>
  <si>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</si>
  <si>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</si>
  <si>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</si>
  <si>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</si>
  <si>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</si>
  <si>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</si>
  <si>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</si>
  <si>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</si>
  <si>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</si>
  <si>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</si>
  <si>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</si>
  <si>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</si>
  <si>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</si>
  <si>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</si>
  <si>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</si>
  <si>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</si>
  <si>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</si>
  <si>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</si>
  <si>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</si>
  <si>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</si>
  <si>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</si>
  <si>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</si>
  <si>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</si>
  <si>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</si>
  <si>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</si>
  <si>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26479486</t>
  </si>
  <si>
    <t>Федеральное государственное унитарное предприятие "Комбинат "Электрохимприбор", г.Лесной</t>
  </si>
  <si>
    <t>6630002336</t>
  </si>
  <si>
    <t>18-02-2010 00:00:00</t>
  </si>
  <si>
    <t>26479622</t>
  </si>
  <si>
    <t>Федеральное государственное унитарное предприятие "Научно-исследовательский институт машиностроения", г.Нижняя Салда</t>
  </si>
  <si>
    <t>6622000374</t>
  </si>
  <si>
    <t>26479554</t>
  </si>
  <si>
    <t>Федеральное государственное унитарное предприятие "Производственное объединение "Октябрь", г.Каменск-Уральский</t>
  </si>
  <si>
    <t>6612001971</t>
  </si>
  <si>
    <t>26322677</t>
  </si>
  <si>
    <t>Федеральное государственное унитарное предприятие "Строительное управление Уральского военного округа" Министерства обороны Российской Федерации - Дочернее предприятие ФГУП "Волжско-Уральское строительное управление МО РФ", г.Екатеринбург</t>
  </si>
  <si>
    <t>6662021620</t>
  </si>
  <si>
    <t>26322629</t>
  </si>
  <si>
    <t>Федеральное государственное унитарное предприятие "Уральский электромеханический завод", г.Екатеринбург</t>
  </si>
  <si>
    <t>6608004641</t>
  </si>
  <si>
    <t>26479235</t>
  </si>
  <si>
    <t>Федеральное государственное учреждение "Уральская база хранения ресурсов Министерства внутренних дел Российской Федерации", г.Екатеринбург</t>
  </si>
  <si>
    <t>6664033212</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</si>
  <si>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</si>
  <si>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</si>
  <si>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</si>
  <si>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</si>
  <si>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</si>
  <si>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</si>
  <si>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</si>
  <si>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</si>
  <si>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</si>
  <si>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</si>
  <si>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</si>
  <si>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</si>
  <si>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</si>
  <si>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</si>
  <si>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</si>
  <si>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</si>
  <si>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</si>
  <si>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</si>
  <si>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</si>
  <si>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30851307</t>
  </si>
  <si>
    <t>Филиал Акционерного общества "Объединенная теплоэнергетическая компания", г. Новоуральск</t>
  </si>
  <si>
    <t>7706757331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</si>
  <si>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</si>
  <si>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</si>
  <si>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</si>
  <si>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</si>
  <si>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</si>
  <si>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</si>
  <si>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</si>
  <si>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</si>
  <si>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</si>
  <si>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</si>
  <si>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</si>
  <si>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</si>
  <si>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</si>
  <si>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</si>
  <si>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</si>
  <si>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</si>
  <si>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</si>
  <si>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01.01.2019</t>
  </si>
  <si>
    <t>31.12.2019</t>
  </si>
  <si>
    <t>Региональная энергетическая комиссия Свердловской области</t>
  </si>
  <si>
    <t>11.12.2018</t>
  </si>
  <si>
    <t>№278-ПК</t>
  </si>
  <si>
    <t>620014, г. Екатеринбург, ул. Володарского, 3</t>
  </si>
  <si>
    <t>Панаиотиди Андрей Михайлович</t>
  </si>
  <si>
    <t>Пушкарева Татьяна Евгеньевна</t>
  </si>
  <si>
    <t>Ведущий инженер</t>
  </si>
  <si>
    <t>(343)358-00-32</t>
  </si>
  <si>
    <t>nto-vir@metro-ektb.ru</t>
  </si>
  <si>
    <t>муниципальное образование город Екатеринбург, муниципальное образование город Екатеринбург (65701000);</t>
  </si>
  <si>
    <t>Одноставочный</t>
  </si>
  <si>
    <t>О</t>
  </si>
  <si>
    <t>30.06.2019</t>
  </si>
  <si>
    <t>01.07.2019</t>
  </si>
  <si>
    <t>www.pravo.gov.ru  №19814 от 18.12.2018</t>
  </si>
  <si>
    <t>21.12.2018 15:38:26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</si>
</sst>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3" t="s">
        <v>633</v>
      </c>
      <c r="M5" s="1223"/>
      <c r="N5" s="1223"/>
      <c r="O5" s="1223"/>
      <c r="P5" s="1223"/>
      <c r="Q5" s="1223"/>
      <c r="R5" s="1223"/>
      <c r="S5" s="1223"/>
      <c r="T5" s="1223"/>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29" t="str">
        <f>IF(NameOrPr_ch="",IF(NameOrPr="","",NameOrPr),NameOrPr_ch)</f>
        <v>Региональная энергетическая комиссия Свердловской области</v>
      </c>
      <c r="P7" s="1229"/>
      <c r="Q7" s="1229"/>
      <c r="R7" s="1229"/>
      <c r="S7" s="1229"/>
      <c r="T7" s="1229"/>
      <c r="U7" s="584"/>
      <c r="V7" s="584"/>
      <c r="W7" s="521"/>
      <c r="X7" s="592"/>
      <c r="Y7" s="592"/>
      <c r="Z7" s="592"/>
      <c r="AA7" s="592"/>
      <c r="AB7" s="592"/>
      <c r="AC7" s="592"/>
    </row>
    <row r="8" spans="1:29" s="572" customFormat="1" ht="18.75">
      <c r="A8" s="592"/>
      <c r="B8" s="592"/>
      <c r="C8" s="592"/>
      <c r="D8" s="592"/>
      <c r="E8" s="592"/>
      <c r="F8" s="592"/>
      <c r="G8" s="592"/>
      <c r="H8" s="592"/>
      <c r="L8" s="501"/>
      <c r="M8" s="619" t="s">
        <v>598</v>
      </c>
      <c r="N8" s="668"/>
      <c r="O8" s="1229" t="str">
        <f>IF(datePr_ch="",IF(datePr="","",datePr),datePr_ch)</f>
        <v>11.12.2018</v>
      </c>
      <c r="P8" s="1229"/>
      <c r="Q8" s="1229"/>
      <c r="R8" s="1229"/>
      <c r="S8" s="1229"/>
      <c r="T8" s="1229"/>
      <c r="U8" s="584"/>
      <c r="V8" s="584"/>
      <c r="W8" s="521"/>
      <c r="X8" s="592"/>
      <c r="Y8" s="592"/>
      <c r="Z8" s="592"/>
      <c r="AA8" s="592"/>
      <c r="AB8" s="592"/>
      <c r="AC8" s="592"/>
    </row>
    <row r="9" spans="1:29" s="572" customFormat="1" ht="18.75">
      <c r="A9" s="592"/>
      <c r="B9" s="592"/>
      <c r="C9" s="592"/>
      <c r="D9" s="592"/>
      <c r="E9" s="592"/>
      <c r="F9" s="592"/>
      <c r="G9" s="592"/>
      <c r="H9" s="592"/>
      <c r="L9" s="554"/>
      <c r="M9" s="619" t="s">
        <v>597</v>
      </c>
      <c r="N9" s="668"/>
      <c r="O9" s="1229" t="str">
        <f>IF(numberPr_ch="",IF(numberPr="","",numberPr),numberPr_ch)</f>
        <v>№278-ПК</v>
      </c>
      <c r="P9" s="1229"/>
      <c r="Q9" s="1229"/>
      <c r="R9" s="1229"/>
      <c r="S9" s="1229"/>
      <c r="T9" s="1229"/>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29" t="str">
        <f>IF(IstPub_ch="",IF(IstPub="","",IstPub),IstPub_ch)</f>
        <v>www.pravo.gov.ru  №19814 от 18.12.2018</v>
      </c>
      <c r="P10" s="1229"/>
      <c r="Q10" s="1229"/>
      <c r="R10" s="1229"/>
      <c r="S10" s="1229"/>
      <c r="T10" s="1229"/>
      <c r="U10" s="584"/>
      <c r="V10" s="584"/>
      <c r="W10" s="521"/>
      <c r="X10" s="592"/>
      <c r="Y10" s="592"/>
      <c r="Z10" s="592"/>
      <c r="AA10" s="592"/>
      <c r="AB10" s="592"/>
      <c r="AC10" s="592"/>
    </row>
    <row r="11" spans="1:29" s="572" customFormat="1" ht="11.25" hidden="1">
      <c r="A11" s="592"/>
      <c r="B11" s="592"/>
      <c r="C11" s="592"/>
      <c r="D11" s="592"/>
      <c r="E11" s="592"/>
      <c r="F11" s="592"/>
      <c r="G11" s="592"/>
      <c r="H11" s="592"/>
      <c r="L11" s="1224"/>
      <c r="M11" s="1224"/>
      <c r="N11" s="568"/>
      <c r="O11" s="584"/>
      <c r="P11" s="584"/>
      <c r="Q11" s="584"/>
      <c r="R11" s="584"/>
      <c r="S11" s="584"/>
      <c r="T11" s="584"/>
      <c r="U11" s="590" t="s">
        <v>373</v>
      </c>
      <c r="X11" s="592"/>
      <c r="Y11" s="592"/>
      <c r="Z11" s="592"/>
      <c r="AA11" s="592"/>
      <c r="AB11" s="592"/>
      <c r="AC11" s="592"/>
    </row>
    <row r="12" spans="1:29">
      <c r="J12" s="531"/>
      <c r="K12" s="531"/>
      <c r="L12" s="526"/>
      <c r="M12" s="526"/>
      <c r="N12" s="504"/>
      <c r="O12" s="1230"/>
      <c r="P12" s="1230"/>
      <c r="Q12" s="1230"/>
      <c r="R12" s="1230"/>
      <c r="S12" s="1230"/>
      <c r="T12" s="1230"/>
      <c r="U12" s="1230"/>
    </row>
    <row r="13" spans="1:29">
      <c r="J13" s="531"/>
      <c r="K13" s="531"/>
      <c r="L13" s="1155" t="s">
        <v>454</v>
      </c>
      <c r="M13" s="1155"/>
      <c r="N13" s="1155"/>
      <c r="O13" s="1155"/>
      <c r="P13" s="1155"/>
      <c r="Q13" s="1155"/>
      <c r="R13" s="1155"/>
      <c r="S13" s="1155"/>
      <c r="T13" s="1155"/>
      <c r="U13" s="1155"/>
      <c r="V13" s="1155"/>
      <c r="W13" s="1155" t="s">
        <v>455</v>
      </c>
    </row>
    <row r="14" spans="1:29" ht="14.25" customHeight="1">
      <c r="J14" s="531"/>
      <c r="K14" s="531"/>
      <c r="L14" s="1236" t="s">
        <v>92</v>
      </c>
      <c r="M14" s="1236" t="s">
        <v>641</v>
      </c>
      <c r="N14" s="663"/>
      <c r="O14" s="1237" t="s">
        <v>643</v>
      </c>
      <c r="P14" s="1238"/>
      <c r="Q14" s="1238"/>
      <c r="R14" s="1238"/>
      <c r="S14" s="1238"/>
      <c r="T14" s="1239"/>
      <c r="U14" s="1220" t="s">
        <v>341</v>
      </c>
      <c r="V14" s="1233" t="s">
        <v>275</v>
      </c>
      <c r="W14" s="1155"/>
    </row>
    <row r="15" spans="1:29" ht="14.25" customHeight="1">
      <c r="J15" s="531"/>
      <c r="K15" s="531"/>
      <c r="L15" s="1236"/>
      <c r="M15" s="1236"/>
      <c r="N15" s="664"/>
      <c r="O15" s="1242" t="s">
        <v>607</v>
      </c>
      <c r="P15" s="1240" t="s">
        <v>271</v>
      </c>
      <c r="Q15" s="1241"/>
      <c r="R15" s="1217" t="s">
        <v>656</v>
      </c>
      <c r="S15" s="1218"/>
      <c r="T15" s="1219"/>
      <c r="U15" s="1221"/>
      <c r="V15" s="1234"/>
      <c r="W15" s="1155"/>
    </row>
    <row r="16" spans="1:29" ht="33.75" customHeight="1">
      <c r="J16" s="531"/>
      <c r="K16" s="531"/>
      <c r="L16" s="1236"/>
      <c r="M16" s="1236"/>
      <c r="N16" s="665"/>
      <c r="O16" s="1243"/>
      <c r="P16" s="537" t="s">
        <v>608</v>
      </c>
      <c r="Q16" s="537" t="s">
        <v>6</v>
      </c>
      <c r="R16" s="538" t="s">
        <v>274</v>
      </c>
      <c r="S16" s="1231" t="s">
        <v>273</v>
      </c>
      <c r="T16" s="1232"/>
      <c r="U16" s="1222"/>
      <c r="V16" s="1235"/>
      <c r="W16" s="1155"/>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5">
        <f ca="1">OFFSET(S17,0,-1)+1</f>
        <v>7</v>
      </c>
      <c r="T17" s="1225"/>
      <c r="U17" s="650">
        <f ca="1">OFFSET(U17,0,-2)+1</f>
        <v>8</v>
      </c>
      <c r="V17" s="651">
        <f ca="1">OFFSET(V17,0,-1)</f>
        <v>8</v>
      </c>
      <c r="W17" s="650">
        <f ca="1">OFFSET(W17,0,-1)+1</f>
        <v>9</v>
      </c>
    </row>
    <row r="18" spans="1:29" ht="22.5">
      <c r="A18" s="1209">
        <v>1</v>
      </c>
      <c r="B18" s="867"/>
      <c r="C18" s="867"/>
      <c r="D18" s="867"/>
      <c r="E18" s="868"/>
      <c r="F18" s="869"/>
      <c r="G18" s="869"/>
      <c r="H18" s="869"/>
      <c r="I18" s="870"/>
      <c r="J18" s="865"/>
      <c r="K18" s="872"/>
      <c r="L18" s="595">
        <f>mergeValue(A18)</f>
        <v>1</v>
      </c>
      <c r="M18" s="643" t="s">
        <v>20</v>
      </c>
      <c r="N18" s="648"/>
      <c r="O18" s="1210"/>
      <c r="P18" s="1210"/>
      <c r="Q18" s="1210"/>
      <c r="R18" s="1210"/>
      <c r="S18" s="1210"/>
      <c r="T18" s="1210"/>
      <c r="U18" s="1210"/>
      <c r="V18" s="1210"/>
      <c r="W18" s="632" t="s">
        <v>477</v>
      </c>
      <c r="Y18" s="591"/>
      <c r="Z18" s="591" t="str">
        <f t="shared" ref="Z18:Z31" si="0">IF(M18="","",M18 )</f>
        <v>Наименование тарифа</v>
      </c>
      <c r="AA18" s="591"/>
      <c r="AB18" s="591"/>
      <c r="AC18" s="591"/>
    </row>
    <row r="19" spans="1:29" ht="22.5">
      <c r="A19" s="1209"/>
      <c r="B19" s="1209">
        <v>1</v>
      </c>
      <c r="C19" s="867"/>
      <c r="D19" s="867"/>
      <c r="E19" s="869"/>
      <c r="F19" s="869"/>
      <c r="G19" s="869"/>
      <c r="H19" s="869"/>
      <c r="I19" s="864"/>
      <c r="J19" s="863"/>
      <c r="K19" s="866"/>
      <c r="L19" s="595" t="str">
        <f>mergeValue(A19) &amp;"."&amp; mergeValue(B19)</f>
        <v>1.1</v>
      </c>
      <c r="M19" s="548" t="s">
        <v>16</v>
      </c>
      <c r="N19" s="648"/>
      <c r="O19" s="1210"/>
      <c r="P19" s="1210"/>
      <c r="Q19" s="1210"/>
      <c r="R19" s="1210"/>
      <c r="S19" s="1210"/>
      <c r="T19" s="1210"/>
      <c r="U19" s="1210"/>
      <c r="V19" s="1210"/>
      <c r="W19" s="632" t="s">
        <v>478</v>
      </c>
      <c r="Y19" s="591"/>
      <c r="Z19" s="591" t="str">
        <f t="shared" si="0"/>
        <v>Территория действия тарифа</v>
      </c>
      <c r="AA19" s="591"/>
      <c r="AB19" s="591"/>
      <c r="AC19" s="591"/>
    </row>
    <row r="20" spans="1:29" ht="22.5">
      <c r="A20" s="1209"/>
      <c r="B20" s="1209"/>
      <c r="C20" s="1209">
        <v>1</v>
      </c>
      <c r="D20" s="867"/>
      <c r="E20" s="869"/>
      <c r="F20" s="869"/>
      <c r="G20" s="869"/>
      <c r="H20" s="869"/>
      <c r="I20" s="871"/>
      <c r="J20" s="863"/>
      <c r="K20" s="866"/>
      <c r="L20" s="595" t="str">
        <f>mergeValue(A20) &amp;"."&amp; mergeValue(B20)&amp;"."&amp; mergeValue(C20)</f>
        <v>1.1.1</v>
      </c>
      <c r="M20" s="549" t="s">
        <v>7</v>
      </c>
      <c r="N20" s="648"/>
      <c r="O20" s="1210"/>
      <c r="P20" s="1210"/>
      <c r="Q20" s="1210"/>
      <c r="R20" s="1210"/>
      <c r="S20" s="1210"/>
      <c r="T20" s="1210"/>
      <c r="U20" s="1210"/>
      <c r="V20" s="1210"/>
      <c r="W20" s="632" t="s">
        <v>635</v>
      </c>
      <c r="Y20" s="591"/>
      <c r="Z20" s="591" t="str">
        <f t="shared" si="0"/>
        <v xml:space="preserve">Наименование системы теплоснабжения </v>
      </c>
      <c r="AA20" s="591"/>
      <c r="AB20" s="591"/>
      <c r="AC20" s="591"/>
    </row>
    <row r="21" spans="1:29" ht="22.5">
      <c r="A21" s="1209"/>
      <c r="B21" s="1209"/>
      <c r="C21" s="1209"/>
      <c r="D21" s="1209">
        <v>1</v>
      </c>
      <c r="E21" s="869"/>
      <c r="F21" s="869"/>
      <c r="G21" s="869"/>
      <c r="H21" s="869"/>
      <c r="I21" s="871"/>
      <c r="J21" s="863"/>
      <c r="K21" s="866"/>
      <c r="L21" s="595" t="str">
        <f>mergeValue(A21) &amp;"."&amp; mergeValue(B21)&amp;"."&amp; mergeValue(C21)&amp;"."&amp; mergeValue(D21)</f>
        <v>1.1.1.1</v>
      </c>
      <c r="M21" s="550" t="s">
        <v>22</v>
      </c>
      <c r="N21" s="648"/>
      <c r="O21" s="1210"/>
      <c r="P21" s="1210"/>
      <c r="Q21" s="1210"/>
      <c r="R21" s="1210"/>
      <c r="S21" s="1210"/>
      <c r="T21" s="1210"/>
      <c r="U21" s="1210"/>
      <c r="V21" s="1210"/>
      <c r="W21" s="632" t="s">
        <v>636</v>
      </c>
      <c r="Y21" s="591"/>
      <c r="Z21" s="591" t="str">
        <f t="shared" si="0"/>
        <v xml:space="preserve">Источник тепловой энергии  </v>
      </c>
      <c r="AA21" s="591"/>
      <c r="AB21" s="591"/>
      <c r="AC21" s="591"/>
    </row>
    <row r="22" spans="1:29" ht="101.25">
      <c r="A22" s="1209"/>
      <c r="B22" s="1209"/>
      <c r="C22" s="1209"/>
      <c r="D22" s="1209"/>
      <c r="E22" s="1209">
        <v>1</v>
      </c>
      <c r="F22" s="869"/>
      <c r="G22" s="869"/>
      <c r="H22" s="867">
        <v>1</v>
      </c>
      <c r="I22" s="1209">
        <v>1</v>
      </c>
      <c r="J22" s="869"/>
      <c r="K22" s="874"/>
      <c r="L22" s="595" t="str">
        <f>mergeValue(A22) &amp;"."&amp; mergeValue(B22)&amp;"."&amp; mergeValue(C22)&amp;"."&amp; mergeValue(D22)&amp;"."&amp; mergeValue(E22)</f>
        <v>1.1.1.1.1</v>
      </c>
      <c r="M22" s="556" t="s">
        <v>9</v>
      </c>
      <c r="N22" s="648"/>
      <c r="O22" s="1211"/>
      <c r="P22" s="1211"/>
      <c r="Q22" s="1211"/>
      <c r="R22" s="1211"/>
      <c r="S22" s="1211"/>
      <c r="T22" s="1211"/>
      <c r="U22" s="1211"/>
      <c r="V22" s="1211"/>
      <c r="W22" s="632" t="s">
        <v>640</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9"/>
      <c r="B23" s="1209"/>
      <c r="C23" s="1209"/>
      <c r="D23" s="1209"/>
      <c r="E23" s="1209"/>
      <c r="F23" s="1209">
        <v>1</v>
      </c>
      <c r="G23" s="867"/>
      <c r="H23" s="867"/>
      <c r="I23" s="1209"/>
      <c r="J23" s="1209">
        <v>1</v>
      </c>
      <c r="K23" s="875"/>
      <c r="L23" s="595" t="str">
        <f>mergeValue(A23) &amp;"."&amp; mergeValue(B23)&amp;"."&amp; mergeValue(C23)&amp;"."&amp; mergeValue(D23)&amp;"."&amp; mergeValue(E23)&amp;"."&amp; mergeValue(F23)</f>
        <v>1.1.1.1.1.1</v>
      </c>
      <c r="M23" s="557" t="s">
        <v>10</v>
      </c>
      <c r="N23" s="648"/>
      <c r="O23" s="1212"/>
      <c r="P23" s="1213"/>
      <c r="Q23" s="1213"/>
      <c r="R23" s="1213"/>
      <c r="S23" s="1213"/>
      <c r="T23" s="1213"/>
      <c r="U23" s="1213"/>
      <c r="V23" s="1214"/>
      <c r="W23" s="632" t="s">
        <v>638</v>
      </c>
      <c r="Y23" s="591"/>
      <c r="Z23" s="591" t="str">
        <f t="shared" si="0"/>
        <v>Группа потребителей</v>
      </c>
      <c r="AA23" s="591"/>
      <c r="AB23" s="591"/>
      <c r="AC23" s="591"/>
    </row>
    <row r="24" spans="1:29" ht="189" customHeight="1">
      <c r="A24" s="1209"/>
      <c r="B24" s="1209"/>
      <c r="C24" s="1209"/>
      <c r="D24" s="1209"/>
      <c r="E24" s="1209"/>
      <c r="F24" s="1209"/>
      <c r="G24" s="867">
        <v>1</v>
      </c>
      <c r="H24" s="867"/>
      <c r="I24" s="1209"/>
      <c r="J24" s="1209"/>
      <c r="K24" s="875">
        <v>1</v>
      </c>
      <c r="L24" s="595" t="str">
        <f>mergeValue(A24) &amp;"."&amp; mergeValue(B24)&amp;"."&amp; mergeValue(C24)&amp;"."&amp; mergeValue(D24)&amp;"."&amp; mergeValue(E24)&amp;"."&amp; mergeValue(F24)&amp;"."&amp; mergeValue(G24)</f>
        <v>1.1.1.1.1.1.1</v>
      </c>
      <c r="M24" s="1071"/>
      <c r="N24" s="648"/>
      <c r="O24" s="564"/>
      <c r="P24" s="564"/>
      <c r="Q24" s="1096"/>
      <c r="R24" s="1215"/>
      <c r="S24" s="1216" t="s">
        <v>84</v>
      </c>
      <c r="T24" s="1215"/>
      <c r="U24" s="1216" t="s">
        <v>85</v>
      </c>
      <c r="V24" s="564"/>
      <c r="W24" s="1226" t="s">
        <v>657</v>
      </c>
      <c r="X24" s="587" t="str">
        <f>strCheckDate(O25:V25)</f>
        <v/>
      </c>
      <c r="Y24" s="591"/>
      <c r="Z24" s="591" t="str">
        <f t="shared" si="0"/>
        <v/>
      </c>
      <c r="AA24" s="591"/>
      <c r="AB24" s="591"/>
      <c r="AC24" s="591"/>
    </row>
    <row r="25" spans="1:29" ht="11.25" hidden="1" customHeight="1">
      <c r="A25" s="1209"/>
      <c r="B25" s="1209"/>
      <c r="C25" s="1209"/>
      <c r="D25" s="1209"/>
      <c r="E25" s="1209"/>
      <c r="F25" s="1209"/>
      <c r="G25" s="867"/>
      <c r="H25" s="867"/>
      <c r="I25" s="1209"/>
      <c r="J25" s="1209"/>
      <c r="K25" s="875"/>
      <c r="L25" s="602"/>
      <c r="M25" s="648"/>
      <c r="N25" s="648"/>
      <c r="O25" s="564"/>
      <c r="P25" s="564"/>
      <c r="Q25" s="586" t="str">
        <f>R24 &amp; "-" &amp; T24</f>
        <v>-</v>
      </c>
      <c r="R25" s="1215"/>
      <c r="S25" s="1216"/>
      <c r="T25" s="1215"/>
      <c r="U25" s="1216"/>
      <c r="V25" s="564"/>
      <c r="W25" s="1227"/>
      <c r="Y25" s="591"/>
      <c r="Z25" s="591" t="str">
        <f t="shared" si="0"/>
        <v/>
      </c>
      <c r="AA25" s="591"/>
      <c r="AB25" s="591"/>
      <c r="AC25" s="591"/>
    </row>
    <row r="26" spans="1:29" ht="15" customHeight="1">
      <c r="A26" s="1209"/>
      <c r="B26" s="1209"/>
      <c r="C26" s="1209"/>
      <c r="D26" s="1209"/>
      <c r="E26" s="1209"/>
      <c r="F26" s="1209"/>
      <c r="G26" s="869"/>
      <c r="H26" s="867"/>
      <c r="I26" s="1209"/>
      <c r="J26" s="1209"/>
      <c r="K26" s="874"/>
      <c r="L26" s="540"/>
      <c r="M26" s="559" t="s">
        <v>25</v>
      </c>
      <c r="N26" s="566"/>
      <c r="O26" s="566"/>
      <c r="P26" s="566"/>
      <c r="Q26" s="566"/>
      <c r="R26" s="566"/>
      <c r="S26" s="566"/>
      <c r="T26" s="566"/>
      <c r="U26" s="566"/>
      <c r="V26" s="562"/>
      <c r="W26" s="1228"/>
      <c r="Y26" s="591"/>
      <c r="Z26" s="591" t="str">
        <f t="shared" si="0"/>
        <v>Добавить вид теплоносителя (параметры теплоносителя)</v>
      </c>
      <c r="AA26" s="591"/>
      <c r="AB26" s="591"/>
      <c r="AC26" s="591"/>
    </row>
    <row r="27" spans="1:29" ht="15" customHeight="1">
      <c r="A27" s="1209"/>
      <c r="B27" s="1209"/>
      <c r="C27" s="1209"/>
      <c r="D27" s="1209"/>
      <c r="E27" s="1209"/>
      <c r="F27" s="869"/>
      <c r="G27" s="869"/>
      <c r="H27" s="867"/>
      <c r="I27" s="1209"/>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9"/>
      <c r="B28" s="1209"/>
      <c r="C28" s="1209"/>
      <c r="D28" s="1209"/>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9"/>
      <c r="B29" s="1209"/>
      <c r="C29" s="1209"/>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9"/>
      <c r="B30" s="1209"/>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9"/>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2" t="s">
        <v>634</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3" t="s">
        <v>492</v>
      </c>
      <c r="G2" s="1204"/>
      <c r="H2" s="1205"/>
      <c r="I2" s="808"/>
    </row>
    <row r="3" spans="1:20" ht="3" customHeight="1"/>
    <row r="4" spans="1:20" s="1009" customFormat="1" ht="11.25">
      <c r="A4" s="1015"/>
      <c r="B4" s="1015"/>
      <c r="C4" s="1015"/>
      <c r="D4" s="1015"/>
      <c r="F4" s="1155" t="s">
        <v>454</v>
      </c>
      <c r="G4" s="1155"/>
      <c r="H4" s="1155"/>
      <c r="I4" s="1206"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6"/>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18.12.2018</v>
      </c>
      <c r="I7" s="818" t="s">
        <v>494</v>
      </c>
      <c r="J7" s="617"/>
      <c r="K7" s="1015"/>
      <c r="L7" s="1015"/>
      <c r="M7" s="1015"/>
      <c r="N7" s="1015"/>
      <c r="O7" s="1015"/>
      <c r="P7" s="1015"/>
      <c r="Q7" s="1015"/>
      <c r="R7" s="1015"/>
      <c r="S7" s="1015"/>
      <c r="T7" s="1015"/>
    </row>
    <row r="8" spans="1:20" s="1009" customFormat="1" ht="45">
      <c r="A8" s="1207">
        <v>1</v>
      </c>
      <c r="B8" s="1015"/>
      <c r="C8" s="1015"/>
      <c r="D8" s="1015"/>
      <c r="F8" s="1031" t="str">
        <f>"2." &amp;mergeValue(A8)</f>
        <v>2.1</v>
      </c>
      <c r="G8" s="817" t="s">
        <v>495</v>
      </c>
      <c r="H8" s="1029"/>
      <c r="I8" s="818" t="s">
        <v>592</v>
      </c>
      <c r="J8" s="617"/>
      <c r="K8" s="1015"/>
      <c r="L8" s="1015"/>
      <c r="M8" s="1015"/>
      <c r="N8" s="1015"/>
      <c r="O8" s="1015"/>
      <c r="P8" s="1015"/>
      <c r="Q8" s="1015"/>
      <c r="R8" s="1015"/>
      <c r="S8" s="1015"/>
      <c r="T8" s="1015"/>
    </row>
    <row r="9" spans="1:20" s="1009" customFormat="1" ht="22.5">
      <c r="A9" s="1207"/>
      <c r="B9" s="1015"/>
      <c r="C9" s="1015"/>
      <c r="D9" s="1015"/>
      <c r="F9" s="1031" t="str">
        <f>"3." &amp;mergeValue(A9)</f>
        <v>3.1</v>
      </c>
      <c r="G9" s="817" t="s">
        <v>496</v>
      </c>
      <c r="H9" s="1029"/>
      <c r="I9" s="818" t="s">
        <v>590</v>
      </c>
      <c r="J9" s="617"/>
      <c r="K9" s="1015"/>
      <c r="L9" s="1015"/>
      <c r="M9" s="1015"/>
      <c r="N9" s="1015"/>
      <c r="O9" s="1015"/>
      <c r="P9" s="1015"/>
      <c r="Q9" s="1015"/>
      <c r="R9" s="1015"/>
      <c r="S9" s="1015"/>
      <c r="T9" s="1015"/>
    </row>
    <row r="10" spans="1:20" s="1009" customFormat="1" ht="22.5">
      <c r="A10" s="1207"/>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07"/>
      <c r="B11" s="1207">
        <v>1</v>
      </c>
      <c r="C11" s="1025"/>
      <c r="D11" s="1025"/>
      <c r="F11" s="1031" t="str">
        <f>"4."&amp;mergeValue(A11) &amp;"."&amp;mergeValue(B11)</f>
        <v>4.1.1</v>
      </c>
      <c r="G11" s="832" t="s">
        <v>594</v>
      </c>
      <c r="H11" s="1029" t="str">
        <f>IF(region_name="","",region_name)</f>
        <v>Свердловская область</v>
      </c>
      <c r="I11" s="818" t="s">
        <v>500</v>
      </c>
      <c r="J11" s="617"/>
      <c r="K11" s="1015"/>
      <c r="L11" s="1015"/>
      <c r="M11" s="1015"/>
      <c r="N11" s="1015"/>
      <c r="O11" s="1015"/>
      <c r="P11" s="1015"/>
      <c r="Q11" s="1015"/>
      <c r="R11" s="1015"/>
      <c r="S11" s="1015"/>
      <c r="T11" s="1015"/>
    </row>
    <row r="12" spans="1:20" s="1009" customFormat="1" ht="22.5">
      <c r="A12" s="1207"/>
      <c r="B12" s="1207"/>
      <c r="C12" s="1207">
        <v>1</v>
      </c>
      <c r="D12" s="1025"/>
      <c r="F12" s="1031" t="str">
        <f>"4."&amp;mergeValue(A12) &amp;"."&amp;mergeValue(B12)&amp;"."&amp;mergeValue(C12)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207"/>
      <c r="B13" s="1207"/>
      <c r="C13" s="1207"/>
      <c r="D13" s="1025">
        <v>1</v>
      </c>
      <c r="F13" s="1031" t="str">
        <f>"4."&amp;mergeValue(A13) &amp;"."&amp;mergeValue(B13)&amp;"."&amp;mergeValue(C13)&amp;"."&amp;mergeValue(D13)</f>
        <v>4.1.1.1.1</v>
      </c>
      <c r="G13" s="820" t="s">
        <v>499</v>
      </c>
      <c r="H13" s="1029"/>
      <c r="I13" s="1208" t="s">
        <v>593</v>
      </c>
      <c r="J13" s="617"/>
      <c r="K13" s="1015"/>
      <c r="L13" s="1015"/>
      <c r="M13" s="1015"/>
      <c r="N13" s="1015"/>
      <c r="O13" s="1015"/>
      <c r="P13" s="1015"/>
      <c r="Q13" s="1015"/>
      <c r="R13" s="1015"/>
      <c r="S13" s="1015"/>
      <c r="T13" s="1015"/>
    </row>
    <row r="14" spans="1:20" s="1009" customFormat="1" ht="18.75">
      <c r="A14" s="1207"/>
      <c r="B14" s="1207"/>
      <c r="C14" s="1207"/>
      <c r="D14" s="1025"/>
      <c r="F14" s="821"/>
      <c r="G14" s="1002" t="s">
        <v>4</v>
      </c>
      <c r="H14" s="626"/>
      <c r="I14" s="1208"/>
      <c r="J14" s="617"/>
      <c r="K14" s="1015"/>
      <c r="L14" s="1015"/>
      <c r="M14" s="1015"/>
      <c r="N14" s="1015"/>
      <c r="O14" s="1015"/>
      <c r="P14" s="1015"/>
      <c r="Q14" s="1015"/>
      <c r="R14" s="1015"/>
      <c r="S14" s="1015"/>
      <c r="T14" s="1015"/>
    </row>
    <row r="15" spans="1:20" s="1009" customFormat="1" ht="18.75">
      <c r="A15" s="1207"/>
      <c r="B15" s="1207"/>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7"/>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2" t="s">
        <v>595</v>
      </c>
      <c r="H19" s="1202"/>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3" t="s">
        <v>633</v>
      </c>
      <c r="M5" s="1223"/>
      <c r="N5" s="1223"/>
      <c r="O5" s="1223"/>
      <c r="P5" s="1223"/>
      <c r="Q5" s="1223"/>
      <c r="R5" s="1223"/>
      <c r="S5" s="1223"/>
      <c r="T5" s="1223"/>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229" t="str">
        <f>IF(NameOrPr_ch="",IF(NameOrPr="","",NameOrPr),NameOrPr_ch)</f>
        <v>Региональная энергетическая комиссия Свердловской области</v>
      </c>
      <c r="P7" s="1229"/>
      <c r="Q7" s="1229"/>
      <c r="R7" s="1229"/>
      <c r="S7" s="1229"/>
      <c r="T7" s="1229"/>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598</v>
      </c>
      <c r="N8" s="668"/>
      <c r="O8" s="1229" t="str">
        <f>IF(datePr_ch="",IF(datePr="","",datePr),datePr_ch)</f>
        <v>11.12.2018</v>
      </c>
      <c r="P8" s="1229"/>
      <c r="Q8" s="1229"/>
      <c r="R8" s="1229"/>
      <c r="S8" s="1229"/>
      <c r="T8" s="1229"/>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597</v>
      </c>
      <c r="N9" s="668"/>
      <c r="O9" s="1229" t="str">
        <f>IF(numberPr_ch="",IF(numberPr="","",numberPr),numberPr_ch)</f>
        <v>№278-ПК</v>
      </c>
      <c r="P9" s="1229"/>
      <c r="Q9" s="1229"/>
      <c r="R9" s="1229"/>
      <c r="S9" s="1229"/>
      <c r="T9" s="1229"/>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229" t="str">
        <f>IF(IstPub_ch="",IF(IstPub="","",IstPub),IstPub_ch)</f>
        <v>www.pravo.gov.ru  №19814 от 18.12.2018</v>
      </c>
      <c r="P10" s="1229"/>
      <c r="Q10" s="1229"/>
      <c r="R10" s="1229"/>
      <c r="S10" s="1229"/>
      <c r="T10" s="1229"/>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24"/>
      <c r="M11" s="1224"/>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30"/>
      <c r="P12" s="1230"/>
      <c r="Q12" s="1230"/>
      <c r="R12" s="1230"/>
      <c r="S12" s="1230"/>
      <c r="T12" s="1230"/>
      <c r="U12" s="1230"/>
    </row>
    <row r="13" spans="1:34">
      <c r="J13" s="997"/>
      <c r="K13" s="997"/>
      <c r="L13" s="1155" t="s">
        <v>454</v>
      </c>
      <c r="M13" s="1155"/>
      <c r="N13" s="1155"/>
      <c r="O13" s="1155"/>
      <c r="P13" s="1155"/>
      <c r="Q13" s="1155"/>
      <c r="R13" s="1155"/>
      <c r="S13" s="1155"/>
      <c r="T13" s="1155"/>
      <c r="U13" s="1155"/>
      <c r="V13" s="1155"/>
      <c r="W13" s="1155" t="s">
        <v>455</v>
      </c>
    </row>
    <row r="14" spans="1:34" ht="14.25" customHeight="1">
      <c r="J14" s="997"/>
      <c r="K14" s="997"/>
      <c r="L14" s="1236" t="s">
        <v>92</v>
      </c>
      <c r="M14" s="1236" t="s">
        <v>641</v>
      </c>
      <c r="N14" s="663"/>
      <c r="O14" s="1237" t="s">
        <v>643</v>
      </c>
      <c r="P14" s="1238"/>
      <c r="Q14" s="1238"/>
      <c r="R14" s="1238"/>
      <c r="S14" s="1238"/>
      <c r="T14" s="1239"/>
      <c r="U14" s="1220" t="s">
        <v>341</v>
      </c>
      <c r="V14" s="1233" t="s">
        <v>275</v>
      </c>
      <c r="W14" s="1155"/>
    </row>
    <row r="15" spans="1:34" ht="14.25" customHeight="1">
      <c r="J15" s="997"/>
      <c r="K15" s="997"/>
      <c r="L15" s="1236"/>
      <c r="M15" s="1236"/>
      <c r="N15" s="664"/>
      <c r="O15" s="1242" t="s">
        <v>607</v>
      </c>
      <c r="P15" s="1240" t="s">
        <v>271</v>
      </c>
      <c r="Q15" s="1241"/>
      <c r="R15" s="1217" t="s">
        <v>656</v>
      </c>
      <c r="S15" s="1218"/>
      <c r="T15" s="1219"/>
      <c r="U15" s="1221"/>
      <c r="V15" s="1234"/>
      <c r="W15" s="1155"/>
    </row>
    <row r="16" spans="1:34" ht="33.75" customHeight="1">
      <c r="J16" s="997"/>
      <c r="K16" s="997"/>
      <c r="L16" s="1236"/>
      <c r="M16" s="1236"/>
      <c r="N16" s="665"/>
      <c r="O16" s="1243"/>
      <c r="P16" s="758" t="s">
        <v>608</v>
      </c>
      <c r="Q16" s="758" t="s">
        <v>6</v>
      </c>
      <c r="R16" s="1030" t="s">
        <v>274</v>
      </c>
      <c r="S16" s="1231" t="s">
        <v>273</v>
      </c>
      <c r="T16" s="1232"/>
      <c r="U16" s="1222"/>
      <c r="V16" s="1235"/>
      <c r="W16" s="1155"/>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25">
        <f ca="1">OFFSET(S17,0,-1)+1</f>
        <v>7</v>
      </c>
      <c r="T17" s="1225"/>
      <c r="U17" s="1027">
        <f ca="1">OFFSET(U17,0,-2)+1</f>
        <v>8</v>
      </c>
      <c r="V17" s="651">
        <f ca="1">OFFSET(V17,0,-1)</f>
        <v>8</v>
      </c>
      <c r="W17" s="1027">
        <f ca="1">OFFSET(W17,0,-1)+1</f>
        <v>9</v>
      </c>
    </row>
    <row r="18" spans="1:36" ht="22.5">
      <c r="A18" s="1209">
        <v>1</v>
      </c>
      <c r="B18" s="1017"/>
      <c r="C18" s="1017"/>
      <c r="D18" s="1017"/>
      <c r="E18" s="983"/>
      <c r="F18" s="1028"/>
      <c r="G18" s="1028"/>
      <c r="H18" s="1028"/>
      <c r="I18" s="985"/>
      <c r="J18" s="981"/>
      <c r="K18" s="965"/>
      <c r="L18" s="1032">
        <f>mergeValue(A18)</f>
        <v>1</v>
      </c>
      <c r="M18" s="643" t="s">
        <v>20</v>
      </c>
      <c r="N18" s="648"/>
      <c r="O18" s="1210"/>
      <c r="P18" s="1210"/>
      <c r="Q18" s="1210"/>
      <c r="R18" s="1210"/>
      <c r="S18" s="1210"/>
      <c r="T18" s="1210"/>
      <c r="U18" s="1210"/>
      <c r="V18" s="1210"/>
      <c r="W18" s="632" t="s">
        <v>477</v>
      </c>
      <c r="Y18" s="831"/>
      <c r="Z18" s="831" t="str">
        <f t="shared" ref="Z18:Z31" si="0">IF(M18="","",M18 )</f>
        <v>Наименование тарифа</v>
      </c>
      <c r="AA18" s="831"/>
      <c r="AB18" s="831"/>
      <c r="AC18" s="831"/>
      <c r="AI18" s="1010"/>
      <c r="AJ18" s="1010"/>
    </row>
    <row r="19" spans="1:36" ht="22.5">
      <c r="A19" s="1209"/>
      <c r="B19" s="1209">
        <v>1</v>
      </c>
      <c r="C19" s="1017"/>
      <c r="D19" s="1017"/>
      <c r="E19" s="1028"/>
      <c r="F19" s="1028"/>
      <c r="G19" s="1028"/>
      <c r="H19" s="1028"/>
      <c r="I19" s="1023"/>
      <c r="J19" s="956"/>
      <c r="K19" s="959"/>
      <c r="L19" s="1032" t="str">
        <f>mergeValue(A19) &amp;"."&amp; mergeValue(B19)</f>
        <v>1.1</v>
      </c>
      <c r="M19" s="694" t="s">
        <v>16</v>
      </c>
      <c r="N19" s="648"/>
      <c r="O19" s="1210"/>
      <c r="P19" s="1210"/>
      <c r="Q19" s="1210"/>
      <c r="R19" s="1210"/>
      <c r="S19" s="1210"/>
      <c r="T19" s="1210"/>
      <c r="U19" s="1210"/>
      <c r="V19" s="1210"/>
      <c r="W19" s="632" t="s">
        <v>478</v>
      </c>
      <c r="Y19" s="831"/>
      <c r="Z19" s="831" t="str">
        <f t="shared" si="0"/>
        <v>Территория действия тарифа</v>
      </c>
      <c r="AA19" s="831"/>
      <c r="AB19" s="831"/>
      <c r="AC19" s="831"/>
      <c r="AI19" s="1010"/>
      <c r="AJ19" s="1010"/>
    </row>
    <row r="20" spans="1:36" ht="22.5">
      <c r="A20" s="1209"/>
      <c r="B20" s="1209"/>
      <c r="C20" s="1209">
        <v>1</v>
      </c>
      <c r="D20" s="1017"/>
      <c r="E20" s="1028"/>
      <c r="F20" s="1028"/>
      <c r="G20" s="1028"/>
      <c r="H20" s="1028"/>
      <c r="I20" s="964"/>
      <c r="J20" s="956"/>
      <c r="K20" s="959"/>
      <c r="L20" s="1032" t="str">
        <f>mergeValue(A20) &amp;"."&amp; mergeValue(B20)&amp;"."&amp; mergeValue(C20)</f>
        <v>1.1.1</v>
      </c>
      <c r="M20" s="695" t="s">
        <v>7</v>
      </c>
      <c r="N20" s="648"/>
      <c r="O20" s="1210"/>
      <c r="P20" s="1210"/>
      <c r="Q20" s="1210"/>
      <c r="R20" s="1210"/>
      <c r="S20" s="1210"/>
      <c r="T20" s="1210"/>
      <c r="U20" s="1210"/>
      <c r="V20" s="1210"/>
      <c r="W20" s="632" t="s">
        <v>635</v>
      </c>
      <c r="Y20" s="831"/>
      <c r="Z20" s="831" t="str">
        <f t="shared" si="0"/>
        <v xml:space="preserve">Наименование системы теплоснабжения </v>
      </c>
      <c r="AA20" s="831"/>
      <c r="AB20" s="831"/>
      <c r="AC20" s="831"/>
      <c r="AI20" s="1010"/>
      <c r="AJ20" s="1010"/>
    </row>
    <row r="21" spans="1:36" ht="22.5">
      <c r="A21" s="1209"/>
      <c r="B21" s="1209"/>
      <c r="C21" s="1209"/>
      <c r="D21" s="1209">
        <v>1</v>
      </c>
      <c r="E21" s="1028"/>
      <c r="F21" s="1028"/>
      <c r="G21" s="1028"/>
      <c r="H21" s="1028"/>
      <c r="I21" s="964"/>
      <c r="J21" s="956"/>
      <c r="K21" s="959"/>
      <c r="L21" s="1032" t="str">
        <f>mergeValue(A21) &amp;"."&amp; mergeValue(B21)&amp;"."&amp; mergeValue(C21)&amp;"."&amp; mergeValue(D21)</f>
        <v>1.1.1.1</v>
      </c>
      <c r="M21" s="696" t="s">
        <v>22</v>
      </c>
      <c r="N21" s="648"/>
      <c r="O21" s="1210"/>
      <c r="P21" s="1210"/>
      <c r="Q21" s="1210"/>
      <c r="R21" s="1210"/>
      <c r="S21" s="1210"/>
      <c r="T21" s="1210"/>
      <c r="U21" s="1210"/>
      <c r="V21" s="1210"/>
      <c r="W21" s="632" t="s">
        <v>636</v>
      </c>
      <c r="Y21" s="831"/>
      <c r="Z21" s="831" t="str">
        <f t="shared" si="0"/>
        <v xml:space="preserve">Источник тепловой энергии  </v>
      </c>
      <c r="AA21" s="831"/>
      <c r="AB21" s="831"/>
      <c r="AC21" s="831"/>
      <c r="AI21" s="1010"/>
      <c r="AJ21" s="1010"/>
    </row>
    <row r="22" spans="1:36" ht="101.25">
      <c r="A22" s="1209"/>
      <c r="B22" s="1209"/>
      <c r="C22" s="1209"/>
      <c r="D22" s="1209"/>
      <c r="E22" s="1209">
        <v>1</v>
      </c>
      <c r="F22" s="1028"/>
      <c r="G22" s="1028"/>
      <c r="H22" s="1017">
        <v>1</v>
      </c>
      <c r="I22" s="1209">
        <v>1</v>
      </c>
      <c r="J22" s="1028"/>
      <c r="K22" s="967"/>
      <c r="L22" s="1032" t="str">
        <f>mergeValue(A22) &amp;"."&amp; mergeValue(B22)&amp;"."&amp; mergeValue(C22)&amp;"."&amp; mergeValue(D22)&amp;"."&amp; mergeValue(E22)</f>
        <v>1.1.1.1.1</v>
      </c>
      <c r="M22" s="556" t="s">
        <v>9</v>
      </c>
      <c r="N22" s="648"/>
      <c r="O22" s="1211"/>
      <c r="P22" s="1211"/>
      <c r="Q22" s="1211"/>
      <c r="R22" s="1211"/>
      <c r="S22" s="1211"/>
      <c r="T22" s="1211"/>
      <c r="U22" s="1211"/>
      <c r="V22" s="1211"/>
      <c r="W22" s="632" t="s">
        <v>640</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9"/>
      <c r="B23" s="1209"/>
      <c r="C23" s="1209"/>
      <c r="D23" s="1209"/>
      <c r="E23" s="1209"/>
      <c r="F23" s="1209">
        <v>1</v>
      </c>
      <c r="G23" s="1017"/>
      <c r="H23" s="1017"/>
      <c r="I23" s="1209"/>
      <c r="J23" s="1209">
        <v>1</v>
      </c>
      <c r="K23" s="968"/>
      <c r="L23" s="1032" t="str">
        <f>mergeValue(A23) &amp;"."&amp; mergeValue(B23)&amp;"."&amp; mergeValue(C23)&amp;"."&amp; mergeValue(D23)&amp;"."&amp; mergeValue(E23)&amp;"."&amp; mergeValue(F23)</f>
        <v>1.1.1.1.1.1</v>
      </c>
      <c r="M23" s="557" t="s">
        <v>10</v>
      </c>
      <c r="N23" s="648"/>
      <c r="O23" s="1212"/>
      <c r="P23" s="1213"/>
      <c r="Q23" s="1213"/>
      <c r="R23" s="1213"/>
      <c r="S23" s="1213"/>
      <c r="T23" s="1213"/>
      <c r="U23" s="1213"/>
      <c r="V23" s="1214"/>
      <c r="W23" s="632" t="s">
        <v>638</v>
      </c>
      <c r="Y23" s="831"/>
      <c r="Z23" s="831" t="str">
        <f t="shared" si="0"/>
        <v>Группа потребителей</v>
      </c>
      <c r="AA23" s="831"/>
      <c r="AB23" s="831"/>
      <c r="AC23" s="831"/>
      <c r="AI23" s="1010"/>
      <c r="AJ23" s="1010"/>
    </row>
    <row r="24" spans="1:36" ht="189" customHeight="1">
      <c r="A24" s="1209"/>
      <c r="B24" s="1209"/>
      <c r="C24" s="1209"/>
      <c r="D24" s="1209"/>
      <c r="E24" s="1209"/>
      <c r="F24" s="1209"/>
      <c r="G24" s="1017">
        <v>1</v>
      </c>
      <c r="H24" s="1017"/>
      <c r="I24" s="1209"/>
      <c r="J24" s="1209"/>
      <c r="K24" s="968">
        <v>1</v>
      </c>
      <c r="L24" s="1032" t="str">
        <f>mergeValue(A24) &amp;"."&amp; mergeValue(B24)&amp;"."&amp; mergeValue(C24)&amp;"."&amp; mergeValue(D24)&amp;"."&amp; mergeValue(E24)&amp;"."&amp; mergeValue(F24)&amp;"."&amp; mergeValue(G24)</f>
        <v>1.1.1.1.1.1.1</v>
      </c>
      <c r="M24" s="1071"/>
      <c r="N24" s="648"/>
      <c r="O24" s="765"/>
      <c r="P24" s="765"/>
      <c r="Q24" s="1096"/>
      <c r="R24" s="1215"/>
      <c r="S24" s="1216" t="s">
        <v>84</v>
      </c>
      <c r="T24" s="1215"/>
      <c r="U24" s="1216" t="s">
        <v>85</v>
      </c>
      <c r="V24" s="765"/>
      <c r="W24" s="1226" t="s">
        <v>657</v>
      </c>
      <c r="X24" s="1010" t="str">
        <f>strCheckDate(O25:V25)</f>
        <v/>
      </c>
      <c r="Y24" s="831"/>
      <c r="Z24" s="831" t="str">
        <f t="shared" si="0"/>
        <v/>
      </c>
      <c r="AA24" s="831"/>
      <c r="AB24" s="831"/>
      <c r="AC24" s="831"/>
      <c r="AI24" s="1010"/>
      <c r="AJ24" s="1010"/>
    </row>
    <row r="25" spans="1:36" ht="11.25" hidden="1">
      <c r="A25" s="1209"/>
      <c r="B25" s="1209"/>
      <c r="C25" s="1209"/>
      <c r="D25" s="1209"/>
      <c r="E25" s="1209"/>
      <c r="F25" s="1209"/>
      <c r="G25" s="1017"/>
      <c r="H25" s="1017"/>
      <c r="I25" s="1209"/>
      <c r="J25" s="1209"/>
      <c r="K25" s="968"/>
      <c r="L25" s="802"/>
      <c r="M25" s="648"/>
      <c r="N25" s="648"/>
      <c r="O25" s="765"/>
      <c r="P25" s="765"/>
      <c r="Q25" s="771" t="str">
        <f>R24 &amp; "-" &amp; T24</f>
        <v>-</v>
      </c>
      <c r="R25" s="1215"/>
      <c r="S25" s="1216"/>
      <c r="T25" s="1215"/>
      <c r="U25" s="1216"/>
      <c r="V25" s="765"/>
      <c r="W25" s="1227"/>
      <c r="Y25" s="831"/>
      <c r="Z25" s="831" t="str">
        <f t="shared" si="0"/>
        <v/>
      </c>
      <c r="AA25" s="831"/>
      <c r="AB25" s="831"/>
      <c r="AC25" s="831"/>
      <c r="AI25" s="1010"/>
      <c r="AJ25" s="1010"/>
    </row>
    <row r="26" spans="1:36" ht="15" customHeight="1">
      <c r="A26" s="1209"/>
      <c r="B26" s="1209"/>
      <c r="C26" s="1209"/>
      <c r="D26" s="1209"/>
      <c r="E26" s="1209"/>
      <c r="F26" s="1209"/>
      <c r="G26" s="1028"/>
      <c r="H26" s="1017"/>
      <c r="I26" s="1209"/>
      <c r="J26" s="1209"/>
      <c r="K26" s="967"/>
      <c r="L26" s="690"/>
      <c r="M26" s="559" t="s">
        <v>25</v>
      </c>
      <c r="N26" s="1008"/>
      <c r="O26" s="1008"/>
      <c r="P26" s="1008"/>
      <c r="Q26" s="1008"/>
      <c r="R26" s="1008"/>
      <c r="S26" s="1008"/>
      <c r="T26" s="1008"/>
      <c r="U26" s="1008"/>
      <c r="V26" s="764"/>
      <c r="W26" s="1228"/>
      <c r="Y26" s="831"/>
      <c r="Z26" s="831" t="str">
        <f t="shared" si="0"/>
        <v>Добавить вид теплоносителя (параметры теплоносителя)</v>
      </c>
      <c r="AA26" s="831"/>
      <c r="AB26" s="831"/>
      <c r="AC26" s="831"/>
      <c r="AI26" s="1010"/>
      <c r="AJ26" s="1010"/>
    </row>
    <row r="27" spans="1:36" ht="15" customHeight="1">
      <c r="A27" s="1209"/>
      <c r="B27" s="1209"/>
      <c r="C27" s="1209"/>
      <c r="D27" s="1209"/>
      <c r="E27" s="1209"/>
      <c r="F27" s="1028"/>
      <c r="G27" s="1028"/>
      <c r="H27" s="1017"/>
      <c r="I27" s="1209"/>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9"/>
      <c r="B28" s="1209"/>
      <c r="C28" s="1209"/>
      <c r="D28" s="1209"/>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9"/>
      <c r="B29" s="1209"/>
      <c r="C29" s="1209"/>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9"/>
      <c r="B30" s="1209"/>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9"/>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202" t="s">
        <v>634</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3" t="s">
        <v>492</v>
      </c>
      <c r="G2" s="1204"/>
      <c r="H2" s="1205"/>
      <c r="I2" s="642"/>
    </row>
    <row r="3" spans="1:20" ht="3" customHeight="1"/>
    <row r="4" spans="1:20" s="572" customFormat="1" ht="11.25">
      <c r="A4" s="592"/>
      <c r="B4" s="592"/>
      <c r="C4" s="592"/>
      <c r="D4" s="592"/>
      <c r="F4" s="1155" t="s">
        <v>454</v>
      </c>
      <c r="G4" s="1155"/>
      <c r="H4" s="1155"/>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18.12.2018</v>
      </c>
      <c r="I7" s="583" t="s">
        <v>494</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495</v>
      </c>
      <c r="H8" s="606"/>
      <c r="I8" s="583" t="s">
        <v>592</v>
      </c>
      <c r="J8" s="617"/>
      <c r="K8" s="592"/>
      <c r="L8" s="592"/>
      <c r="M8" s="592"/>
      <c r="N8" s="592"/>
      <c r="O8" s="592"/>
      <c r="P8" s="592"/>
      <c r="Q8" s="592"/>
      <c r="R8" s="592"/>
      <c r="S8" s="592"/>
      <c r="T8" s="592"/>
    </row>
    <row r="9" spans="1:20" s="572" customFormat="1" ht="22.5">
      <c r="A9" s="1207"/>
      <c r="B9" s="592"/>
      <c r="C9" s="592"/>
      <c r="D9" s="592"/>
      <c r="F9" s="618" t="str">
        <f>"3." &amp;mergeValue(A9)</f>
        <v>3.1</v>
      </c>
      <c r="G9" s="634" t="s">
        <v>496</v>
      </c>
      <c r="H9" s="606"/>
      <c r="I9" s="583" t="s">
        <v>590</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499</v>
      </c>
      <c r="H13" s="606"/>
      <c r="I13" s="1208" t="s">
        <v>593</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595</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3" t="s">
        <v>633</v>
      </c>
      <c r="M5" s="1223"/>
      <c r="N5" s="1223"/>
      <c r="O5" s="1223"/>
      <c r="P5" s="1223"/>
      <c r="Q5" s="1223"/>
      <c r="R5" s="1223"/>
      <c r="S5" s="1223"/>
      <c r="T5" s="1223"/>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746</v>
      </c>
      <c r="N7" s="756"/>
      <c r="O7" s="1244" t="s">
        <v>85</v>
      </c>
      <c r="P7" s="1244"/>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29" t="str">
        <f>IF(NameOrPr_ch="",IF(NameOrPr="","",NameOrPr),NameOrPr_ch)</f>
        <v>Региональная энергетическая комиссия Свердловской области</v>
      </c>
      <c r="P9" s="1229"/>
      <c r="Q9" s="1229"/>
      <c r="R9" s="1229"/>
      <c r="S9" s="1229"/>
      <c r="T9" s="1229"/>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598</v>
      </c>
      <c r="N10" s="668"/>
      <c r="O10" s="1229" t="str">
        <f>IF(datePr_ch="",IF(datePr="","",datePr),datePr_ch)</f>
        <v>11.12.2018</v>
      </c>
      <c r="P10" s="1229"/>
      <c r="Q10" s="1229"/>
      <c r="R10" s="1229"/>
      <c r="S10" s="1229"/>
      <c r="T10" s="1229"/>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597</v>
      </c>
      <c r="N11" s="668"/>
      <c r="O11" s="1229" t="str">
        <f>IF(numberPr_ch="",IF(numberPr="","",numberPr),numberPr_ch)</f>
        <v>№278-ПК</v>
      </c>
      <c r="P11" s="1229"/>
      <c r="Q11" s="1229"/>
      <c r="R11" s="1229"/>
      <c r="S11" s="1229"/>
      <c r="T11" s="1229"/>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29" t="str">
        <f>IF(IstPub_ch="",IF(IstPub="","",IstPub),IstPub_ch)</f>
        <v>www.pravo.gov.ru  №19814 от 18.12.2018</v>
      </c>
      <c r="P12" s="1229"/>
      <c r="Q12" s="1229"/>
      <c r="R12" s="1229"/>
      <c r="S12" s="1229"/>
      <c r="T12" s="1229"/>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4"/>
      <c r="M13" s="1224"/>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0"/>
      <c r="P14" s="1230"/>
      <c r="Q14" s="1230"/>
      <c r="R14" s="1230"/>
      <c r="S14" s="1230"/>
      <c r="T14" s="1230"/>
      <c r="U14" s="1230"/>
    </row>
    <row r="15" spans="1:34">
      <c r="J15" s="531"/>
      <c r="K15" s="531"/>
      <c r="L15" s="1155" t="s">
        <v>454</v>
      </c>
      <c r="M15" s="1155"/>
      <c r="N15" s="1155"/>
      <c r="O15" s="1155"/>
      <c r="P15" s="1155"/>
      <c r="Q15" s="1155"/>
      <c r="R15" s="1155"/>
      <c r="S15" s="1155"/>
      <c r="T15" s="1155"/>
      <c r="U15" s="1155"/>
      <c r="V15" s="1155"/>
      <c r="W15" s="1155" t="s">
        <v>455</v>
      </c>
    </row>
    <row r="16" spans="1:34" ht="14.25" customHeight="1">
      <c r="J16" s="531"/>
      <c r="K16" s="531"/>
      <c r="L16" s="1236" t="s">
        <v>92</v>
      </c>
      <c r="M16" s="1236" t="s">
        <v>641</v>
      </c>
      <c r="N16" s="663"/>
      <c r="O16" s="1237" t="s">
        <v>643</v>
      </c>
      <c r="P16" s="1238"/>
      <c r="Q16" s="1238"/>
      <c r="R16" s="1238"/>
      <c r="S16" s="1238"/>
      <c r="T16" s="1239"/>
      <c r="U16" s="1220" t="s">
        <v>341</v>
      </c>
      <c r="V16" s="1233" t="s">
        <v>275</v>
      </c>
      <c r="W16" s="1155"/>
    </row>
    <row r="17" spans="1:36" ht="14.25" customHeight="1">
      <c r="J17" s="531"/>
      <c r="K17" s="531"/>
      <c r="L17" s="1236"/>
      <c r="M17" s="1236"/>
      <c r="N17" s="664"/>
      <c r="O17" s="1242" t="s">
        <v>607</v>
      </c>
      <c r="P17" s="1240" t="s">
        <v>271</v>
      </c>
      <c r="Q17" s="1241"/>
      <c r="R17" s="1217" t="s">
        <v>656</v>
      </c>
      <c r="S17" s="1218"/>
      <c r="T17" s="1219"/>
      <c r="U17" s="1221"/>
      <c r="V17" s="1234"/>
      <c r="W17" s="1155"/>
    </row>
    <row r="18" spans="1:36" ht="33.75" customHeight="1">
      <c r="J18" s="531"/>
      <c r="K18" s="531"/>
      <c r="L18" s="1236"/>
      <c r="M18" s="1236"/>
      <c r="N18" s="665"/>
      <c r="O18" s="1243"/>
      <c r="P18" s="537" t="s">
        <v>608</v>
      </c>
      <c r="Q18" s="537" t="s">
        <v>6</v>
      </c>
      <c r="R18" s="538" t="s">
        <v>274</v>
      </c>
      <c r="S18" s="1231" t="s">
        <v>273</v>
      </c>
      <c r="T18" s="1232"/>
      <c r="U18" s="1222"/>
      <c r="V18" s="1235"/>
      <c r="W18" s="1155"/>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5">
        <f ca="1">OFFSET(S19,0,-1)+1</f>
        <v>7</v>
      </c>
      <c r="T19" s="1225"/>
      <c r="U19" s="650">
        <f ca="1">OFFSET(U19,0,-2)+1</f>
        <v>8</v>
      </c>
      <c r="V19" s="651">
        <f ca="1">OFFSET(V19,0,-1)</f>
        <v>8</v>
      </c>
      <c r="W19" s="650">
        <f ca="1">OFFSET(W19,0,-1)+1</f>
        <v>9</v>
      </c>
    </row>
    <row r="20" spans="1:36" ht="22.5">
      <c r="A20" s="1209">
        <v>1</v>
      </c>
      <c r="B20" s="885"/>
      <c r="C20" s="885"/>
      <c r="D20" s="885"/>
      <c r="E20" s="886"/>
      <c r="F20" s="887"/>
      <c r="G20" s="887"/>
      <c r="H20" s="887"/>
      <c r="I20" s="888"/>
      <c r="J20" s="883"/>
      <c r="K20" s="890"/>
      <c r="L20" s="595">
        <f>mergeValue(A20)</f>
        <v>1</v>
      </c>
      <c r="M20" s="643" t="s">
        <v>20</v>
      </c>
      <c r="N20" s="648"/>
      <c r="O20" s="1210"/>
      <c r="P20" s="1210"/>
      <c r="Q20" s="1210"/>
      <c r="R20" s="1210"/>
      <c r="S20" s="1210"/>
      <c r="T20" s="1210"/>
      <c r="U20" s="1210"/>
      <c r="V20" s="1210"/>
      <c r="W20" s="632" t="s">
        <v>477</v>
      </c>
      <c r="Y20" s="591"/>
      <c r="Z20" s="591" t="str">
        <f t="shared" ref="Z20:Z33" si="0">IF(M20="","",M20 )</f>
        <v>Наименование тарифа</v>
      </c>
      <c r="AA20" s="591"/>
      <c r="AB20" s="591"/>
      <c r="AC20" s="591"/>
      <c r="AI20" s="587"/>
      <c r="AJ20" s="587"/>
    </row>
    <row r="21" spans="1:36" ht="22.5">
      <c r="A21" s="1209"/>
      <c r="B21" s="1209">
        <v>1</v>
      </c>
      <c r="C21" s="885"/>
      <c r="D21" s="885"/>
      <c r="E21" s="887"/>
      <c r="F21" s="887"/>
      <c r="G21" s="887"/>
      <c r="H21" s="887"/>
      <c r="I21" s="882"/>
      <c r="J21" s="881"/>
      <c r="K21" s="884"/>
      <c r="L21" s="595" t="str">
        <f>mergeValue(A21) &amp;"."&amp; mergeValue(B21)</f>
        <v>1.1</v>
      </c>
      <c r="M21" s="548" t="s">
        <v>16</v>
      </c>
      <c r="N21" s="648"/>
      <c r="O21" s="1210"/>
      <c r="P21" s="1210"/>
      <c r="Q21" s="1210"/>
      <c r="R21" s="1210"/>
      <c r="S21" s="1210"/>
      <c r="T21" s="1210"/>
      <c r="U21" s="1210"/>
      <c r="V21" s="1210"/>
      <c r="W21" s="632" t="s">
        <v>478</v>
      </c>
      <c r="Y21" s="591"/>
      <c r="Z21" s="591" t="str">
        <f t="shared" si="0"/>
        <v>Территория действия тарифа</v>
      </c>
      <c r="AA21" s="591"/>
      <c r="AB21" s="591"/>
      <c r="AC21" s="591"/>
      <c r="AI21" s="587"/>
      <c r="AJ21" s="587"/>
    </row>
    <row r="22" spans="1:36" ht="22.5">
      <c r="A22" s="1209"/>
      <c r="B22" s="1209"/>
      <c r="C22" s="1209">
        <v>1</v>
      </c>
      <c r="D22" s="885"/>
      <c r="E22" s="887"/>
      <c r="F22" s="887"/>
      <c r="G22" s="887"/>
      <c r="H22" s="887"/>
      <c r="I22" s="889"/>
      <c r="J22" s="881"/>
      <c r="K22" s="884"/>
      <c r="L22" s="595" t="str">
        <f>mergeValue(A22) &amp;"."&amp; mergeValue(B22)&amp;"."&amp; mergeValue(C22)</f>
        <v>1.1.1</v>
      </c>
      <c r="M22" s="549" t="s">
        <v>7</v>
      </c>
      <c r="N22" s="648"/>
      <c r="O22" s="1210"/>
      <c r="P22" s="1210"/>
      <c r="Q22" s="1210"/>
      <c r="R22" s="1210"/>
      <c r="S22" s="1210"/>
      <c r="T22" s="1210"/>
      <c r="U22" s="1210"/>
      <c r="V22" s="1210"/>
      <c r="W22" s="632" t="s">
        <v>635</v>
      </c>
      <c r="Y22" s="591"/>
      <c r="Z22" s="591" t="str">
        <f t="shared" si="0"/>
        <v xml:space="preserve">Наименование системы теплоснабжения </v>
      </c>
      <c r="AA22" s="591"/>
      <c r="AB22" s="591"/>
      <c r="AC22" s="591"/>
      <c r="AI22" s="587"/>
      <c r="AJ22" s="587"/>
    </row>
    <row r="23" spans="1:36" ht="22.5">
      <c r="A23" s="1209"/>
      <c r="B23" s="1209"/>
      <c r="C23" s="1209"/>
      <c r="D23" s="1209">
        <v>1</v>
      </c>
      <c r="E23" s="887"/>
      <c r="F23" s="887"/>
      <c r="G23" s="887"/>
      <c r="H23" s="887"/>
      <c r="I23" s="889"/>
      <c r="J23" s="881"/>
      <c r="K23" s="884"/>
      <c r="L23" s="595" t="str">
        <f>mergeValue(A23) &amp;"."&amp; mergeValue(B23)&amp;"."&amp; mergeValue(C23)&amp;"."&amp; mergeValue(D23)</f>
        <v>1.1.1.1</v>
      </c>
      <c r="M23" s="550" t="s">
        <v>22</v>
      </c>
      <c r="N23" s="648"/>
      <c r="O23" s="1210"/>
      <c r="P23" s="1210"/>
      <c r="Q23" s="1210"/>
      <c r="R23" s="1210"/>
      <c r="S23" s="1210"/>
      <c r="T23" s="1210"/>
      <c r="U23" s="1210"/>
      <c r="V23" s="1210"/>
      <c r="W23" s="632" t="s">
        <v>636</v>
      </c>
      <c r="Y23" s="591"/>
      <c r="Z23" s="591" t="str">
        <f t="shared" si="0"/>
        <v xml:space="preserve">Источник тепловой энергии  </v>
      </c>
      <c r="AA23" s="591"/>
      <c r="AB23" s="591"/>
      <c r="AC23" s="591"/>
      <c r="AI23" s="587"/>
      <c r="AJ23" s="587"/>
    </row>
    <row r="24" spans="1:36" ht="101.25">
      <c r="A24" s="1209"/>
      <c r="B24" s="1209"/>
      <c r="C24" s="1209"/>
      <c r="D24" s="1209"/>
      <c r="E24" s="1209">
        <v>1</v>
      </c>
      <c r="F24" s="887"/>
      <c r="G24" s="887"/>
      <c r="H24" s="885">
        <v>1</v>
      </c>
      <c r="I24" s="1209">
        <v>1</v>
      </c>
      <c r="J24" s="887"/>
      <c r="K24" s="892"/>
      <c r="L24" s="595" t="str">
        <f>mergeValue(A24) &amp;"."&amp; mergeValue(B24)&amp;"."&amp; mergeValue(C24)&amp;"."&amp; mergeValue(D24)&amp;"."&amp; mergeValue(E24)</f>
        <v>1.1.1.1.1</v>
      </c>
      <c r="M24" s="556" t="s">
        <v>9</v>
      </c>
      <c r="N24" s="648"/>
      <c r="O24" s="1211"/>
      <c r="P24" s="1211"/>
      <c r="Q24" s="1211"/>
      <c r="R24" s="1211"/>
      <c r="S24" s="1211"/>
      <c r="T24" s="1211"/>
      <c r="U24" s="1211"/>
      <c r="V24" s="1211"/>
      <c r="W24" s="632" t="s">
        <v>640</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9"/>
      <c r="B25" s="1209"/>
      <c r="C25" s="1209"/>
      <c r="D25" s="1209"/>
      <c r="E25" s="1209"/>
      <c r="F25" s="1209">
        <v>1</v>
      </c>
      <c r="G25" s="885"/>
      <c r="H25" s="885"/>
      <c r="I25" s="1209"/>
      <c r="J25" s="1209">
        <v>1</v>
      </c>
      <c r="K25" s="893"/>
      <c r="L25" s="595" t="str">
        <f>mergeValue(A25) &amp;"."&amp; mergeValue(B25)&amp;"."&amp; mergeValue(C25)&amp;"."&amp; mergeValue(D25)&amp;"."&amp; mergeValue(E25)&amp;"."&amp; mergeValue(F25)</f>
        <v>1.1.1.1.1.1</v>
      </c>
      <c r="M25" s="557" t="s">
        <v>10</v>
      </c>
      <c r="N25" s="648"/>
      <c r="O25" s="1212"/>
      <c r="P25" s="1213"/>
      <c r="Q25" s="1213"/>
      <c r="R25" s="1213"/>
      <c r="S25" s="1213"/>
      <c r="T25" s="1213"/>
      <c r="U25" s="1213"/>
      <c r="V25" s="1214"/>
      <c r="W25" s="632" t="s">
        <v>638</v>
      </c>
      <c r="Y25" s="591"/>
      <c r="Z25" s="591" t="str">
        <f t="shared" si="0"/>
        <v>Группа потребителей</v>
      </c>
      <c r="AA25" s="591"/>
      <c r="AB25" s="591"/>
      <c r="AC25" s="591"/>
      <c r="AI25" s="587"/>
      <c r="AJ25" s="587"/>
    </row>
    <row r="26" spans="1:36" ht="189" customHeight="1">
      <c r="A26" s="1209"/>
      <c r="B26" s="1209"/>
      <c r="C26" s="1209"/>
      <c r="D26" s="1209"/>
      <c r="E26" s="1209"/>
      <c r="F26" s="1209"/>
      <c r="G26" s="885">
        <v>1</v>
      </c>
      <c r="H26" s="885"/>
      <c r="I26" s="1209"/>
      <c r="J26" s="1209"/>
      <c r="K26" s="893">
        <v>1</v>
      </c>
      <c r="L26" s="595" t="str">
        <f>mergeValue(A26) &amp;"."&amp; mergeValue(B26)&amp;"."&amp; mergeValue(C26)&amp;"."&amp; mergeValue(D26)&amp;"."&amp; mergeValue(E26)&amp;"."&amp; mergeValue(F26)&amp;"."&amp; mergeValue(G26)</f>
        <v>1.1.1.1.1.1.1</v>
      </c>
      <c r="M26" s="1071"/>
      <c r="N26" s="648"/>
      <c r="O26" s="564"/>
      <c r="P26" s="564"/>
      <c r="Q26" s="1096"/>
      <c r="R26" s="1215"/>
      <c r="S26" s="1216" t="s">
        <v>84</v>
      </c>
      <c r="T26" s="1215"/>
      <c r="U26" s="1216" t="s">
        <v>85</v>
      </c>
      <c r="V26" s="564"/>
      <c r="W26" s="1226" t="s">
        <v>657</v>
      </c>
      <c r="X26" s="587" t="str">
        <f>strCheckDate(O27:V27)</f>
        <v/>
      </c>
      <c r="Y26" s="591"/>
      <c r="Z26" s="591" t="str">
        <f t="shared" si="0"/>
        <v/>
      </c>
      <c r="AA26" s="591"/>
      <c r="AB26" s="591"/>
      <c r="AC26" s="591"/>
      <c r="AI26" s="587"/>
      <c r="AJ26" s="587"/>
    </row>
    <row r="27" spans="1:36" ht="11.25" hidden="1">
      <c r="A27" s="1209"/>
      <c r="B27" s="1209"/>
      <c r="C27" s="1209"/>
      <c r="D27" s="1209"/>
      <c r="E27" s="1209"/>
      <c r="F27" s="1209"/>
      <c r="G27" s="885"/>
      <c r="H27" s="885"/>
      <c r="I27" s="1209"/>
      <c r="J27" s="1209"/>
      <c r="K27" s="893"/>
      <c r="L27" s="602"/>
      <c r="M27" s="648"/>
      <c r="N27" s="648"/>
      <c r="O27" s="564"/>
      <c r="P27" s="564"/>
      <c r="Q27" s="586" t="str">
        <f>R26 &amp; "-" &amp; T26</f>
        <v>-</v>
      </c>
      <c r="R27" s="1215"/>
      <c r="S27" s="1216"/>
      <c r="T27" s="1215"/>
      <c r="U27" s="1216"/>
      <c r="V27" s="564"/>
      <c r="W27" s="1227"/>
      <c r="Y27" s="591"/>
      <c r="Z27" s="591" t="str">
        <f t="shared" si="0"/>
        <v/>
      </c>
      <c r="AA27" s="591"/>
      <c r="AB27" s="591"/>
      <c r="AC27" s="591"/>
      <c r="AI27" s="587"/>
      <c r="AJ27" s="587"/>
    </row>
    <row r="28" spans="1:36" ht="15" customHeight="1">
      <c r="A28" s="1209"/>
      <c r="B28" s="1209"/>
      <c r="C28" s="1209"/>
      <c r="D28" s="1209"/>
      <c r="E28" s="1209"/>
      <c r="F28" s="1209"/>
      <c r="G28" s="887"/>
      <c r="H28" s="885"/>
      <c r="I28" s="1209"/>
      <c r="J28" s="1209"/>
      <c r="K28" s="892"/>
      <c r="L28" s="540"/>
      <c r="M28" s="559" t="s">
        <v>25</v>
      </c>
      <c r="N28" s="566"/>
      <c r="O28" s="566"/>
      <c r="P28" s="566"/>
      <c r="Q28" s="566"/>
      <c r="R28" s="566"/>
      <c r="S28" s="566"/>
      <c r="T28" s="566"/>
      <c r="U28" s="566"/>
      <c r="V28" s="562"/>
      <c r="W28" s="1228"/>
      <c r="Y28" s="591"/>
      <c r="Z28" s="591" t="str">
        <f t="shared" si="0"/>
        <v>Добавить вид теплоносителя (параметры теплоносителя)</v>
      </c>
      <c r="AA28" s="591"/>
      <c r="AB28" s="591"/>
      <c r="AC28" s="591"/>
      <c r="AI28" s="587"/>
      <c r="AJ28" s="587"/>
    </row>
    <row r="29" spans="1:36" ht="15" customHeight="1">
      <c r="A29" s="1209"/>
      <c r="B29" s="1209"/>
      <c r="C29" s="1209"/>
      <c r="D29" s="1209"/>
      <c r="E29" s="1209"/>
      <c r="F29" s="887"/>
      <c r="G29" s="887"/>
      <c r="H29" s="885"/>
      <c r="I29" s="1209"/>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9"/>
      <c r="B30" s="1209"/>
      <c r="C30" s="1209"/>
      <c r="D30" s="1209"/>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9"/>
      <c r="B31" s="1209"/>
      <c r="C31" s="1209"/>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9"/>
      <c r="B32" s="1209"/>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9"/>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2" t="s">
        <v>634</v>
      </c>
      <c r="N36" s="1202"/>
      <c r="O36" s="1202"/>
      <c r="P36" s="1202"/>
      <c r="Q36" s="1202"/>
      <c r="R36" s="1202"/>
      <c r="S36" s="1202"/>
      <c r="T36" s="1202"/>
      <c r="U36" s="1202"/>
      <c r="V36" s="1202"/>
      <c r="W36" s="1202"/>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3" t="s">
        <v>492</v>
      </c>
      <c r="G2" s="1204"/>
      <c r="H2" s="1205"/>
      <c r="I2" s="808"/>
    </row>
    <row r="3" spans="1:20" ht="3" customHeight="1"/>
    <row r="4" spans="1:20" s="572" customFormat="1" ht="11.25">
      <c r="A4" s="773"/>
      <c r="B4" s="773"/>
      <c r="C4" s="773"/>
      <c r="D4" s="773"/>
      <c r="F4" s="1155" t="s">
        <v>454</v>
      </c>
      <c r="G4" s="1155"/>
      <c r="H4" s="1155"/>
      <c r="I4" s="1206"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6"/>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18.12.2018</v>
      </c>
      <c r="I7" s="818" t="s">
        <v>494</v>
      </c>
      <c r="J7" s="617"/>
      <c r="K7" s="773"/>
      <c r="L7" s="773"/>
      <c r="M7" s="773"/>
      <c r="N7" s="773"/>
      <c r="O7" s="773"/>
      <c r="P7" s="773"/>
      <c r="Q7" s="773"/>
      <c r="R7" s="773"/>
      <c r="S7" s="773"/>
      <c r="T7" s="773"/>
    </row>
    <row r="8" spans="1:20" s="572" customFormat="1" ht="45">
      <c r="A8" s="1207">
        <v>1</v>
      </c>
      <c r="B8" s="773"/>
      <c r="C8" s="773"/>
      <c r="D8" s="773"/>
      <c r="F8" s="816" t="str">
        <f>"2." &amp;mergeValue(A8)</f>
        <v>2.1</v>
      </c>
      <c r="G8" s="817" t="s">
        <v>495</v>
      </c>
      <c r="H8" s="807"/>
      <c r="I8" s="818" t="s">
        <v>592</v>
      </c>
      <c r="J8" s="617"/>
      <c r="K8" s="773"/>
      <c r="L8" s="773"/>
      <c r="M8" s="773"/>
      <c r="N8" s="773"/>
      <c r="O8" s="773"/>
      <c r="P8" s="773"/>
      <c r="Q8" s="773"/>
      <c r="R8" s="773"/>
      <c r="S8" s="773"/>
      <c r="T8" s="773"/>
    </row>
    <row r="9" spans="1:20" s="572" customFormat="1" ht="22.5">
      <c r="A9" s="1207"/>
      <c r="B9" s="773"/>
      <c r="C9" s="773"/>
      <c r="D9" s="773"/>
      <c r="F9" s="816" t="str">
        <f>"3." &amp;mergeValue(A9)</f>
        <v>3.1</v>
      </c>
      <c r="G9" s="817" t="s">
        <v>496</v>
      </c>
      <c r="H9" s="807"/>
      <c r="I9" s="818" t="s">
        <v>590</v>
      </c>
      <c r="J9" s="617"/>
      <c r="K9" s="773"/>
      <c r="L9" s="773"/>
      <c r="M9" s="773"/>
      <c r="N9" s="773"/>
      <c r="O9" s="773"/>
      <c r="P9" s="773"/>
      <c r="Q9" s="773"/>
      <c r="R9" s="773"/>
      <c r="S9" s="773"/>
      <c r="T9" s="773"/>
    </row>
    <row r="10" spans="1:20" s="572" customFormat="1" ht="22.5">
      <c r="A10" s="1207"/>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07"/>
      <c r="B11" s="1207">
        <v>1</v>
      </c>
      <c r="C11" s="779"/>
      <c r="D11" s="779"/>
      <c r="F11" s="816" t="str">
        <f>"4."&amp;mergeValue(A11) &amp;"."&amp;mergeValue(B11)</f>
        <v>4.1.1</v>
      </c>
      <c r="G11" s="832" t="s">
        <v>594</v>
      </c>
      <c r="H11" s="807" t="str">
        <f>IF(region_name="","",region_name)</f>
        <v>Свердловская область</v>
      </c>
      <c r="I11" s="818" t="s">
        <v>500</v>
      </c>
      <c r="J11" s="617"/>
      <c r="K11" s="773"/>
      <c r="L11" s="773"/>
      <c r="M11" s="773"/>
      <c r="N11" s="773"/>
      <c r="O11" s="773"/>
      <c r="P11" s="773"/>
      <c r="Q11" s="773"/>
      <c r="R11" s="773"/>
      <c r="S11" s="773"/>
      <c r="T11" s="773"/>
    </row>
    <row r="12" spans="1:20" s="572" customFormat="1" ht="22.5">
      <c r="A12" s="1207"/>
      <c r="B12" s="1207"/>
      <c r="C12" s="1207">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07"/>
      <c r="B13" s="1207"/>
      <c r="C13" s="1207"/>
      <c r="D13" s="779">
        <v>1</v>
      </c>
      <c r="F13" s="816" t="str">
        <f>"4."&amp;mergeValue(A13) &amp;"."&amp;mergeValue(B13)&amp;"."&amp;mergeValue(C13)&amp;"."&amp;mergeValue(D13)</f>
        <v>4.1.1.1.1</v>
      </c>
      <c r="G13" s="820" t="s">
        <v>499</v>
      </c>
      <c r="H13" s="807"/>
      <c r="I13" s="1208" t="s">
        <v>593</v>
      </c>
      <c r="J13" s="617"/>
      <c r="K13" s="773"/>
      <c r="L13" s="773"/>
      <c r="M13" s="773"/>
      <c r="N13" s="773"/>
      <c r="O13" s="773"/>
      <c r="P13" s="773"/>
      <c r="Q13" s="773"/>
      <c r="R13" s="773"/>
      <c r="S13" s="773"/>
      <c r="T13" s="773"/>
    </row>
    <row r="14" spans="1:20" s="572" customFormat="1" ht="18.75">
      <c r="A14" s="1207"/>
      <c r="B14" s="1207"/>
      <c r="C14" s="1207"/>
      <c r="D14" s="779"/>
      <c r="F14" s="821"/>
      <c r="G14" s="761" t="s">
        <v>4</v>
      </c>
      <c r="H14" s="626"/>
      <c r="I14" s="1208"/>
      <c r="J14" s="617"/>
      <c r="K14" s="773"/>
      <c r="L14" s="773"/>
      <c r="M14" s="773"/>
      <c r="N14" s="773"/>
      <c r="O14" s="773"/>
      <c r="P14" s="773"/>
      <c r="Q14" s="773"/>
      <c r="R14" s="773"/>
      <c r="S14" s="773"/>
      <c r="T14" s="773"/>
    </row>
    <row r="15" spans="1:20" s="572" customFormat="1" ht="18.75">
      <c r="A15" s="1207"/>
      <c r="B15" s="1207"/>
      <c r="C15" s="779"/>
      <c r="D15" s="779"/>
      <c r="F15" s="636"/>
      <c r="G15" s="579" t="s">
        <v>403</v>
      </c>
      <c r="H15" s="637"/>
      <c r="I15" s="638"/>
      <c r="J15" s="617"/>
      <c r="K15" s="773"/>
      <c r="L15" s="773"/>
      <c r="M15" s="773"/>
      <c r="N15" s="773"/>
      <c r="O15" s="773"/>
      <c r="P15" s="773"/>
      <c r="Q15" s="773"/>
      <c r="R15" s="773"/>
      <c r="S15" s="773"/>
      <c r="T15" s="773"/>
    </row>
    <row r="16" spans="1:20" s="572" customFormat="1" ht="18.75">
      <c r="A16" s="1207"/>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2" t="s">
        <v>595</v>
      </c>
      <c r="H19" s="1202"/>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3" t="s">
        <v>633</v>
      </c>
      <c r="M5" s="1223"/>
      <c r="N5" s="1223"/>
      <c r="O5" s="1223"/>
      <c r="P5" s="1223"/>
      <c r="Q5" s="1223"/>
      <c r="R5" s="1223"/>
      <c r="S5" s="1223"/>
      <c r="T5" s="1223"/>
      <c r="U5" s="666"/>
    </row>
    <row r="6" spans="1:34" ht="3" customHeight="1">
      <c r="J6" s="688"/>
      <c r="K6" s="688"/>
      <c r="L6" s="756"/>
      <c r="M6" s="756"/>
      <c r="N6" s="756"/>
      <c r="O6" s="757"/>
      <c r="P6" s="757"/>
      <c r="Q6" s="757"/>
      <c r="R6" s="757"/>
      <c r="S6" s="757"/>
      <c r="T6" s="757"/>
      <c r="U6" s="757"/>
      <c r="V6" s="806"/>
    </row>
    <row r="7" spans="1:34" ht="33.75">
      <c r="J7" s="688"/>
      <c r="K7" s="688"/>
      <c r="L7" s="756"/>
      <c r="M7" s="619" t="s">
        <v>747</v>
      </c>
      <c r="N7" s="756"/>
      <c r="O7" s="1245"/>
      <c r="P7" s="1246"/>
      <c r="Q7" s="1246"/>
      <c r="R7" s="1246"/>
      <c r="S7" s="1246"/>
      <c r="T7" s="1247"/>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29" t="str">
        <f>IF(NameOrPr_ch="",IF(NameOrPr="","",NameOrPr),NameOrPr_ch)</f>
        <v>Региональная энергетическая комиссия Свердловской области</v>
      </c>
      <c r="P9" s="1229"/>
      <c r="Q9" s="1229"/>
      <c r="R9" s="1229"/>
      <c r="S9" s="1229"/>
      <c r="T9" s="1229"/>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598</v>
      </c>
      <c r="N10" s="668"/>
      <c r="O10" s="1229" t="str">
        <f>IF(datePr_ch="",IF(datePr="","",datePr),datePr_ch)</f>
        <v>11.12.2018</v>
      </c>
      <c r="P10" s="1229"/>
      <c r="Q10" s="1229"/>
      <c r="R10" s="1229"/>
      <c r="S10" s="1229"/>
      <c r="T10" s="1229"/>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597</v>
      </c>
      <c r="N11" s="668"/>
      <c r="O11" s="1229" t="str">
        <f>IF(numberPr_ch="",IF(numberPr="","",numberPr),numberPr_ch)</f>
        <v>№278-ПК</v>
      </c>
      <c r="P11" s="1229"/>
      <c r="Q11" s="1229"/>
      <c r="R11" s="1229"/>
      <c r="S11" s="1229"/>
      <c r="T11" s="1229"/>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29" t="str">
        <f>IF(IstPub_ch="",IF(IstPub="","",IstPub),IstPub_ch)</f>
        <v>www.pravo.gov.ru  №19814 от 18.12.2018</v>
      </c>
      <c r="P12" s="1229"/>
      <c r="Q12" s="1229"/>
      <c r="R12" s="1229"/>
      <c r="S12" s="1229"/>
      <c r="T12" s="1229"/>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4"/>
      <c r="M13" s="1224"/>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0"/>
      <c r="P14" s="1230"/>
      <c r="Q14" s="1230"/>
      <c r="R14" s="1230"/>
      <c r="S14" s="1230"/>
      <c r="T14" s="1230"/>
      <c r="U14" s="1230"/>
    </row>
    <row r="15" spans="1:34">
      <c r="J15" s="688"/>
      <c r="K15" s="688"/>
      <c r="L15" s="1155" t="s">
        <v>454</v>
      </c>
      <c r="M15" s="1155"/>
      <c r="N15" s="1155"/>
      <c r="O15" s="1155"/>
      <c r="P15" s="1155"/>
      <c r="Q15" s="1155"/>
      <c r="R15" s="1155"/>
      <c r="S15" s="1155"/>
      <c r="T15" s="1155"/>
      <c r="U15" s="1155"/>
      <c r="V15" s="1155"/>
      <c r="W15" s="1155" t="s">
        <v>455</v>
      </c>
    </row>
    <row r="16" spans="1:34" ht="14.25" customHeight="1">
      <c r="J16" s="688"/>
      <c r="K16" s="688"/>
      <c r="L16" s="1236" t="s">
        <v>92</v>
      </c>
      <c r="M16" s="1236" t="s">
        <v>641</v>
      </c>
      <c r="N16" s="663"/>
      <c r="O16" s="1237" t="s">
        <v>643</v>
      </c>
      <c r="P16" s="1238"/>
      <c r="Q16" s="1238"/>
      <c r="R16" s="1238"/>
      <c r="S16" s="1238"/>
      <c r="T16" s="1239"/>
      <c r="U16" s="1220" t="s">
        <v>341</v>
      </c>
      <c r="V16" s="1233" t="s">
        <v>275</v>
      </c>
      <c r="W16" s="1155"/>
    </row>
    <row r="17" spans="1:36" ht="14.25" customHeight="1">
      <c r="J17" s="688"/>
      <c r="K17" s="688"/>
      <c r="L17" s="1236"/>
      <c r="M17" s="1236"/>
      <c r="N17" s="664"/>
      <c r="O17" s="1242" t="s">
        <v>607</v>
      </c>
      <c r="P17" s="1240" t="s">
        <v>271</v>
      </c>
      <c r="Q17" s="1241"/>
      <c r="R17" s="1217" t="s">
        <v>656</v>
      </c>
      <c r="S17" s="1218"/>
      <c r="T17" s="1219"/>
      <c r="U17" s="1221"/>
      <c r="V17" s="1234"/>
      <c r="W17" s="1155"/>
    </row>
    <row r="18" spans="1:36" ht="33.75" customHeight="1">
      <c r="J18" s="688"/>
      <c r="K18" s="688"/>
      <c r="L18" s="1236"/>
      <c r="M18" s="1236"/>
      <c r="N18" s="665"/>
      <c r="O18" s="1243"/>
      <c r="P18" s="758" t="s">
        <v>608</v>
      </c>
      <c r="Q18" s="758" t="s">
        <v>6</v>
      </c>
      <c r="R18" s="782" t="s">
        <v>274</v>
      </c>
      <c r="S18" s="1231" t="s">
        <v>273</v>
      </c>
      <c r="T18" s="1232"/>
      <c r="U18" s="1222"/>
      <c r="V18" s="1235"/>
      <c r="W18" s="1155"/>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5">
        <f ca="1">OFFSET(S19,0,-1)+1</f>
        <v>7</v>
      </c>
      <c r="T19" s="1225"/>
      <c r="U19" s="780">
        <f ca="1">OFFSET(U19,0,-2)+1</f>
        <v>8</v>
      </c>
      <c r="V19" s="651">
        <f ca="1">OFFSET(V19,0,-1)</f>
        <v>8</v>
      </c>
      <c r="W19" s="780">
        <f ca="1">OFFSET(W19,0,-1)+1</f>
        <v>9</v>
      </c>
    </row>
    <row r="20" spans="1:36" ht="22.5">
      <c r="A20" s="1209">
        <v>1</v>
      </c>
      <c r="B20" s="885"/>
      <c r="C20" s="885"/>
      <c r="D20" s="885"/>
      <c r="E20" s="886"/>
      <c r="F20" s="887"/>
      <c r="G20" s="887"/>
      <c r="H20" s="887"/>
      <c r="I20" s="888"/>
      <c r="J20" s="883"/>
      <c r="K20" s="890"/>
      <c r="L20" s="783">
        <f>mergeValue(A20)</f>
        <v>1</v>
      </c>
      <c r="M20" s="643" t="s">
        <v>20</v>
      </c>
      <c r="N20" s="648"/>
      <c r="O20" s="1210"/>
      <c r="P20" s="1210"/>
      <c r="Q20" s="1210"/>
      <c r="R20" s="1210"/>
      <c r="S20" s="1210"/>
      <c r="T20" s="1210"/>
      <c r="U20" s="1210"/>
      <c r="V20" s="1210"/>
      <c r="W20" s="632" t="s">
        <v>477</v>
      </c>
      <c r="Y20" s="831"/>
      <c r="Z20" s="831" t="str">
        <f t="shared" ref="Z20:Z33" si="0">IF(M20="","",M20 )</f>
        <v>Наименование тарифа</v>
      </c>
      <c r="AA20" s="831"/>
      <c r="AB20" s="831"/>
      <c r="AC20" s="831"/>
      <c r="AI20" s="810"/>
      <c r="AJ20" s="810"/>
    </row>
    <row r="21" spans="1:36" ht="22.5">
      <c r="A21" s="1209"/>
      <c r="B21" s="1209">
        <v>1</v>
      </c>
      <c r="C21" s="885"/>
      <c r="D21" s="885"/>
      <c r="E21" s="887"/>
      <c r="F21" s="887"/>
      <c r="G21" s="887"/>
      <c r="H21" s="887"/>
      <c r="I21" s="882"/>
      <c r="J21" s="881"/>
      <c r="K21" s="884"/>
      <c r="L21" s="783" t="str">
        <f>mergeValue(A21) &amp;"."&amp; mergeValue(B21)</f>
        <v>1.1</v>
      </c>
      <c r="M21" s="694" t="s">
        <v>16</v>
      </c>
      <c r="N21" s="648"/>
      <c r="O21" s="1210"/>
      <c r="P21" s="1210"/>
      <c r="Q21" s="1210"/>
      <c r="R21" s="1210"/>
      <c r="S21" s="1210"/>
      <c r="T21" s="1210"/>
      <c r="U21" s="1210"/>
      <c r="V21" s="1210"/>
      <c r="W21" s="632" t="s">
        <v>478</v>
      </c>
      <c r="Y21" s="831"/>
      <c r="Z21" s="831" t="str">
        <f t="shared" si="0"/>
        <v>Территория действия тарифа</v>
      </c>
      <c r="AA21" s="831"/>
      <c r="AB21" s="831"/>
      <c r="AC21" s="831"/>
      <c r="AI21" s="810"/>
      <c r="AJ21" s="810"/>
    </row>
    <row r="22" spans="1:36" ht="22.5">
      <c r="A22" s="1209"/>
      <c r="B22" s="1209"/>
      <c r="C22" s="1209">
        <v>1</v>
      </c>
      <c r="D22" s="885"/>
      <c r="E22" s="887"/>
      <c r="F22" s="887"/>
      <c r="G22" s="887"/>
      <c r="H22" s="887"/>
      <c r="I22" s="889"/>
      <c r="J22" s="881"/>
      <c r="K22" s="884"/>
      <c r="L22" s="783" t="str">
        <f>mergeValue(A22) &amp;"."&amp; mergeValue(B22)&amp;"."&amp; mergeValue(C22)</f>
        <v>1.1.1</v>
      </c>
      <c r="M22" s="695" t="s">
        <v>7</v>
      </c>
      <c r="N22" s="648"/>
      <c r="O22" s="1210"/>
      <c r="P22" s="1210"/>
      <c r="Q22" s="1210"/>
      <c r="R22" s="1210"/>
      <c r="S22" s="1210"/>
      <c r="T22" s="1210"/>
      <c r="U22" s="1210"/>
      <c r="V22" s="1210"/>
      <c r="W22" s="632" t="s">
        <v>635</v>
      </c>
      <c r="Y22" s="831"/>
      <c r="Z22" s="831" t="str">
        <f t="shared" si="0"/>
        <v xml:space="preserve">Наименование системы теплоснабжения </v>
      </c>
      <c r="AA22" s="831"/>
      <c r="AB22" s="831"/>
      <c r="AC22" s="831"/>
      <c r="AI22" s="810"/>
      <c r="AJ22" s="810"/>
    </row>
    <row r="23" spans="1:36" ht="22.5">
      <c r="A23" s="1209"/>
      <c r="B23" s="1209"/>
      <c r="C23" s="1209"/>
      <c r="D23" s="1209">
        <v>1</v>
      </c>
      <c r="E23" s="887"/>
      <c r="F23" s="887"/>
      <c r="G23" s="887"/>
      <c r="H23" s="887"/>
      <c r="I23" s="889"/>
      <c r="J23" s="881"/>
      <c r="K23" s="884"/>
      <c r="L23" s="783" t="str">
        <f>mergeValue(A23) &amp;"."&amp; mergeValue(B23)&amp;"."&amp; mergeValue(C23)&amp;"."&amp; mergeValue(D23)</f>
        <v>1.1.1.1</v>
      </c>
      <c r="M23" s="696" t="s">
        <v>22</v>
      </c>
      <c r="N23" s="648"/>
      <c r="O23" s="1210"/>
      <c r="P23" s="1210"/>
      <c r="Q23" s="1210"/>
      <c r="R23" s="1210"/>
      <c r="S23" s="1210"/>
      <c r="T23" s="1210"/>
      <c r="U23" s="1210"/>
      <c r="V23" s="1210"/>
      <c r="W23" s="632" t="s">
        <v>636</v>
      </c>
      <c r="Y23" s="831"/>
      <c r="Z23" s="831" t="str">
        <f t="shared" si="0"/>
        <v xml:space="preserve">Источник тепловой энергии  </v>
      </c>
      <c r="AA23" s="831"/>
      <c r="AB23" s="831"/>
      <c r="AC23" s="831"/>
      <c r="AI23" s="810"/>
      <c r="AJ23" s="810"/>
    </row>
    <row r="24" spans="1:36" ht="101.25">
      <c r="A24" s="1209"/>
      <c r="B24" s="1209"/>
      <c r="C24" s="1209"/>
      <c r="D24" s="1209"/>
      <c r="E24" s="1209">
        <v>1</v>
      </c>
      <c r="F24" s="887"/>
      <c r="G24" s="887"/>
      <c r="H24" s="885">
        <v>1</v>
      </c>
      <c r="I24" s="1209">
        <v>1</v>
      </c>
      <c r="J24" s="887"/>
      <c r="K24" s="892"/>
      <c r="L24" s="783" t="str">
        <f>mergeValue(A24) &amp;"."&amp; mergeValue(B24)&amp;"."&amp; mergeValue(C24)&amp;"."&amp; mergeValue(D24)&amp;"."&amp; mergeValue(E24)</f>
        <v>1.1.1.1.1</v>
      </c>
      <c r="M24" s="556" t="s">
        <v>9</v>
      </c>
      <c r="N24" s="648"/>
      <c r="O24" s="1211"/>
      <c r="P24" s="1211"/>
      <c r="Q24" s="1211"/>
      <c r="R24" s="1211"/>
      <c r="S24" s="1211"/>
      <c r="T24" s="1211"/>
      <c r="U24" s="1211"/>
      <c r="V24" s="1211"/>
      <c r="W24" s="632" t="s">
        <v>640</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9"/>
      <c r="B25" s="1209"/>
      <c r="C25" s="1209"/>
      <c r="D25" s="1209"/>
      <c r="E25" s="1209"/>
      <c r="F25" s="1209">
        <v>1</v>
      </c>
      <c r="G25" s="885"/>
      <c r="H25" s="885"/>
      <c r="I25" s="1209"/>
      <c r="J25" s="1209">
        <v>1</v>
      </c>
      <c r="K25" s="893"/>
      <c r="L25" s="783" t="str">
        <f>mergeValue(A25) &amp;"."&amp; mergeValue(B25)&amp;"."&amp; mergeValue(C25)&amp;"."&amp; mergeValue(D25)&amp;"."&amp; mergeValue(E25)&amp;"."&amp; mergeValue(F25)</f>
        <v>1.1.1.1.1.1</v>
      </c>
      <c r="M25" s="557" t="s">
        <v>10</v>
      </c>
      <c r="N25" s="648"/>
      <c r="O25" s="1211"/>
      <c r="P25" s="1211"/>
      <c r="Q25" s="1211"/>
      <c r="R25" s="1211"/>
      <c r="S25" s="1211"/>
      <c r="T25" s="1211"/>
      <c r="U25" s="1211"/>
      <c r="V25" s="1211"/>
      <c r="W25" s="632" t="s">
        <v>638</v>
      </c>
      <c r="Y25" s="831"/>
      <c r="Z25" s="831" t="str">
        <f t="shared" si="0"/>
        <v>Группа потребителей</v>
      </c>
      <c r="AA25" s="831"/>
      <c r="AB25" s="831"/>
      <c r="AC25" s="831"/>
      <c r="AI25" s="810"/>
      <c r="AJ25" s="810"/>
    </row>
    <row r="26" spans="1:36" ht="189" customHeight="1">
      <c r="A26" s="1209"/>
      <c r="B26" s="1209"/>
      <c r="C26" s="1209"/>
      <c r="D26" s="1209"/>
      <c r="E26" s="1209"/>
      <c r="F26" s="1209"/>
      <c r="G26" s="885">
        <v>1</v>
      </c>
      <c r="H26" s="885"/>
      <c r="I26" s="1209"/>
      <c r="J26" s="1209"/>
      <c r="K26" s="893">
        <v>1</v>
      </c>
      <c r="L26" s="783" t="str">
        <f>mergeValue(A26) &amp;"."&amp; mergeValue(B26)&amp;"."&amp; mergeValue(C26)&amp;"."&amp; mergeValue(D26)&amp;"."&amp; mergeValue(E26)&amp;"."&amp; mergeValue(F26)&amp;"."&amp; mergeValue(G26)</f>
        <v>1.1.1.1.1.1.1</v>
      </c>
      <c r="M26" s="1071"/>
      <c r="N26" s="648"/>
      <c r="O26" s="765"/>
      <c r="P26" s="765"/>
      <c r="Q26" s="1096"/>
      <c r="R26" s="1215"/>
      <c r="S26" s="1216" t="s">
        <v>84</v>
      </c>
      <c r="T26" s="1215"/>
      <c r="U26" s="1216" t="s">
        <v>85</v>
      </c>
      <c r="V26" s="765"/>
      <c r="W26" s="1226" t="s">
        <v>657</v>
      </c>
      <c r="X26" s="810" t="str">
        <f>strCheckDate(O27:V27)</f>
        <v/>
      </c>
      <c r="Y26" s="831"/>
      <c r="Z26" s="831" t="str">
        <f t="shared" si="0"/>
        <v/>
      </c>
      <c r="AA26" s="831"/>
      <c r="AB26" s="831"/>
      <c r="AC26" s="831"/>
      <c r="AI26" s="810"/>
      <c r="AJ26" s="810"/>
    </row>
    <row r="27" spans="1:36" ht="11.25" hidden="1">
      <c r="A27" s="1209"/>
      <c r="B27" s="1209"/>
      <c r="C27" s="1209"/>
      <c r="D27" s="1209"/>
      <c r="E27" s="1209"/>
      <c r="F27" s="1209"/>
      <c r="G27" s="885"/>
      <c r="H27" s="885"/>
      <c r="I27" s="1209"/>
      <c r="J27" s="1209"/>
      <c r="K27" s="893"/>
      <c r="L27" s="802"/>
      <c r="M27" s="648"/>
      <c r="N27" s="648"/>
      <c r="O27" s="765"/>
      <c r="P27" s="765"/>
      <c r="Q27" s="771" t="str">
        <f>R26 &amp; "-" &amp; T26</f>
        <v>-</v>
      </c>
      <c r="R27" s="1215"/>
      <c r="S27" s="1216"/>
      <c r="T27" s="1215"/>
      <c r="U27" s="1216"/>
      <c r="V27" s="765"/>
      <c r="W27" s="1227"/>
      <c r="Y27" s="831"/>
      <c r="Z27" s="831" t="str">
        <f t="shared" si="0"/>
        <v/>
      </c>
      <c r="AA27" s="831"/>
      <c r="AB27" s="831"/>
      <c r="AC27" s="831"/>
      <c r="AI27" s="810"/>
      <c r="AJ27" s="810"/>
    </row>
    <row r="28" spans="1:36" ht="15" customHeight="1">
      <c r="A28" s="1209"/>
      <c r="B28" s="1209"/>
      <c r="C28" s="1209"/>
      <c r="D28" s="1209"/>
      <c r="E28" s="1209"/>
      <c r="F28" s="1209"/>
      <c r="G28" s="887"/>
      <c r="H28" s="885"/>
      <c r="I28" s="1209"/>
      <c r="J28" s="1209"/>
      <c r="K28" s="892"/>
      <c r="L28" s="690"/>
      <c r="M28" s="559" t="s">
        <v>25</v>
      </c>
      <c r="N28" s="767"/>
      <c r="O28" s="767"/>
      <c r="P28" s="767"/>
      <c r="Q28" s="767"/>
      <c r="R28" s="767"/>
      <c r="S28" s="767"/>
      <c r="T28" s="767"/>
      <c r="U28" s="767"/>
      <c r="V28" s="764"/>
      <c r="W28" s="1228"/>
      <c r="Y28" s="831"/>
      <c r="Z28" s="831" t="str">
        <f t="shared" si="0"/>
        <v>Добавить вид теплоносителя (параметры теплоносителя)</v>
      </c>
      <c r="AA28" s="831"/>
      <c r="AB28" s="831"/>
      <c r="AC28" s="831"/>
      <c r="AI28" s="810"/>
      <c r="AJ28" s="810"/>
    </row>
    <row r="29" spans="1:36" ht="15" customHeight="1">
      <c r="A29" s="1209"/>
      <c r="B29" s="1209"/>
      <c r="C29" s="1209"/>
      <c r="D29" s="1209"/>
      <c r="E29" s="1209"/>
      <c r="F29" s="887"/>
      <c r="G29" s="887"/>
      <c r="H29" s="885"/>
      <c r="I29" s="1209"/>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9"/>
      <c r="B30" s="1209"/>
      <c r="C30" s="1209"/>
      <c r="D30" s="1209"/>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9"/>
      <c r="B31" s="1209"/>
      <c r="C31" s="1209"/>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9"/>
      <c r="B32" s="1209"/>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9"/>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2" t="s">
        <v>634</v>
      </c>
      <c r="N36" s="1202"/>
      <c r="O36" s="1202"/>
      <c r="P36" s="1202"/>
      <c r="Q36" s="1202"/>
      <c r="R36" s="1202"/>
      <c r="S36" s="1202"/>
      <c r="T36" s="1202"/>
      <c r="U36" s="1202"/>
      <c r="V36" s="1202"/>
      <c r="W36" s="120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3" t="s">
        <v>492</v>
      </c>
      <c r="G2" s="1204"/>
      <c r="H2" s="1205"/>
      <c r="I2" s="642"/>
    </row>
    <row r="3" spans="1:20" ht="3" customHeight="1"/>
    <row r="4" spans="1:20" s="572" customFormat="1" ht="11.25">
      <c r="A4" s="592"/>
      <c r="B4" s="592"/>
      <c r="C4" s="592"/>
      <c r="D4" s="592"/>
      <c r="F4" s="1155" t="s">
        <v>454</v>
      </c>
      <c r="G4" s="1155"/>
      <c r="H4" s="1155"/>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18.12.2018</v>
      </c>
      <c r="I7" s="583" t="s">
        <v>494</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495</v>
      </c>
      <c r="H8" s="606"/>
      <c r="I8" s="583" t="s">
        <v>592</v>
      </c>
      <c r="J8" s="617"/>
      <c r="K8" s="592"/>
      <c r="L8" s="592"/>
      <c r="M8" s="592"/>
      <c r="N8" s="592"/>
      <c r="O8" s="592"/>
      <c r="P8" s="592"/>
      <c r="Q8" s="592"/>
      <c r="R8" s="592"/>
      <c r="S8" s="592"/>
      <c r="T8" s="592"/>
    </row>
    <row r="9" spans="1:20" s="572" customFormat="1" ht="22.5">
      <c r="A9" s="1207"/>
      <c r="B9" s="592"/>
      <c r="C9" s="592"/>
      <c r="D9" s="592"/>
      <c r="F9" s="618" t="str">
        <f>"3." &amp;mergeValue(A9)</f>
        <v>3.1</v>
      </c>
      <c r="G9" s="634" t="s">
        <v>496</v>
      </c>
      <c r="H9" s="606"/>
      <c r="I9" s="583" t="s">
        <v>590</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499</v>
      </c>
      <c r="H13" s="606"/>
      <c r="I13" s="1208" t="s">
        <v>593</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595</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3" t="s">
        <v>633</v>
      </c>
      <c r="M5" s="1223"/>
      <c r="N5" s="1223"/>
      <c r="O5" s="1223"/>
      <c r="P5" s="1223"/>
      <c r="Q5" s="1223"/>
      <c r="R5" s="1223"/>
      <c r="S5" s="1223"/>
      <c r="T5" s="1223"/>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29" t="str">
        <f>IF(NameOrPr_ch="",IF(NameOrPr="","",NameOrPr),NameOrPr_ch)</f>
        <v>Региональная энергетическая комиссия Свердловской области</v>
      </c>
      <c r="P7" s="1229"/>
      <c r="Q7" s="1229"/>
      <c r="R7" s="1229"/>
      <c r="S7" s="1229"/>
      <c r="T7" s="1229"/>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598</v>
      </c>
      <c r="N8" s="668"/>
      <c r="O8" s="1229" t="str">
        <f>IF(datePr_ch="",IF(datePr="","",datePr),datePr_ch)</f>
        <v>11.12.2018</v>
      </c>
      <c r="P8" s="1229"/>
      <c r="Q8" s="1229"/>
      <c r="R8" s="1229"/>
      <c r="S8" s="1229"/>
      <c r="T8" s="1229"/>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597</v>
      </c>
      <c r="N9" s="668"/>
      <c r="O9" s="1229" t="str">
        <f>IF(numberPr_ch="",IF(numberPr="","",numberPr),numberPr_ch)</f>
        <v>№278-ПК</v>
      </c>
      <c r="P9" s="1229"/>
      <c r="Q9" s="1229"/>
      <c r="R9" s="1229"/>
      <c r="S9" s="1229"/>
      <c r="T9" s="1229"/>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29" t="str">
        <f>IF(IstPub_ch="",IF(IstPub="","",IstPub),IstPub_ch)</f>
        <v>www.pravo.gov.ru  №19814 от 18.12.2018</v>
      </c>
      <c r="P10" s="1229"/>
      <c r="Q10" s="1229"/>
      <c r="R10" s="1229"/>
      <c r="S10" s="1229"/>
      <c r="T10" s="1229"/>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5" t="s">
        <v>454</v>
      </c>
      <c r="M13" s="1155"/>
      <c r="N13" s="1155"/>
      <c r="O13" s="1155"/>
      <c r="P13" s="1155"/>
      <c r="Q13" s="1155"/>
      <c r="R13" s="1155"/>
      <c r="S13" s="1155"/>
      <c r="T13" s="1155"/>
      <c r="U13" s="1155"/>
      <c r="V13" s="1155"/>
      <c r="W13" s="1155" t="s">
        <v>455</v>
      </c>
    </row>
    <row r="14" spans="1:33" ht="14.25" customHeight="1">
      <c r="J14" s="483"/>
      <c r="K14" s="483"/>
      <c r="L14" s="1236" t="s">
        <v>92</v>
      </c>
      <c r="M14" s="1236" t="s">
        <v>641</v>
      </c>
      <c r="N14" s="476"/>
      <c r="O14" s="1237" t="s">
        <v>643</v>
      </c>
      <c r="P14" s="1238"/>
      <c r="Q14" s="1238"/>
      <c r="R14" s="1238"/>
      <c r="S14" s="1238"/>
      <c r="T14" s="1239"/>
      <c r="U14" s="1220" t="s">
        <v>341</v>
      </c>
      <c r="V14" s="1248" t="s">
        <v>275</v>
      </c>
      <c r="W14" s="1155"/>
    </row>
    <row r="15" spans="1:33" ht="14.25" customHeight="1">
      <c r="J15" s="483"/>
      <c r="K15" s="483"/>
      <c r="L15" s="1236"/>
      <c r="M15" s="1236"/>
      <c r="N15" s="475"/>
      <c r="O15" s="1242" t="s">
        <v>642</v>
      </c>
      <c r="P15" s="657"/>
      <c r="Q15" s="657"/>
      <c r="R15" s="1218" t="s">
        <v>656</v>
      </c>
      <c r="S15" s="1218"/>
      <c r="T15" s="1219"/>
      <c r="U15" s="1221"/>
      <c r="V15" s="1248"/>
      <c r="W15" s="1155"/>
    </row>
    <row r="16" spans="1:33" ht="30.75" customHeight="1">
      <c r="J16" s="483"/>
      <c r="K16" s="483"/>
      <c r="L16" s="1236"/>
      <c r="M16" s="1236"/>
      <c r="N16" s="474"/>
      <c r="O16" s="1243"/>
      <c r="P16" s="655"/>
      <c r="Q16" s="656"/>
      <c r="R16" s="538" t="s">
        <v>274</v>
      </c>
      <c r="S16" s="1231" t="s">
        <v>273</v>
      </c>
      <c r="T16" s="1232"/>
      <c r="U16" s="1222"/>
      <c r="V16" s="1248"/>
      <c r="W16" s="1155"/>
    </row>
    <row r="17" spans="1:33">
      <c r="J17" s="483"/>
      <c r="K17" s="491">
        <v>1</v>
      </c>
      <c r="L17" s="639" t="s">
        <v>93</v>
      </c>
      <c r="M17" s="639" t="s">
        <v>49</v>
      </c>
      <c r="N17" s="511" t="s">
        <v>49</v>
      </c>
      <c r="O17" s="640">
        <f ca="1">OFFSET(O17,0,-1)+1</f>
        <v>3</v>
      </c>
      <c r="P17" s="641">
        <f ca="1">OFFSET(P17,0,-1)</f>
        <v>3</v>
      </c>
      <c r="Q17" s="641">
        <f ca="1">OFFSET(Q17,0,-1)</f>
        <v>3</v>
      </c>
      <c r="R17" s="640">
        <f ca="1">OFFSET(R17,0,-1)+1</f>
        <v>4</v>
      </c>
      <c r="S17" s="1252">
        <f ca="1">OFFSET(S17,0,-1)+1</f>
        <v>5</v>
      </c>
      <c r="T17" s="1252"/>
      <c r="U17" s="640">
        <f ca="1">OFFSET(U17,0,-2)+1</f>
        <v>6</v>
      </c>
      <c r="V17" s="641">
        <f ca="1">OFFSET(V17,0,-1)</f>
        <v>6</v>
      </c>
      <c r="W17" s="640">
        <f ca="1">OFFSET(W17,0,-1)+1</f>
        <v>7</v>
      </c>
    </row>
    <row r="18" spans="1:33" ht="22.5">
      <c r="A18" s="1209">
        <v>1</v>
      </c>
      <c r="B18" s="903"/>
      <c r="C18" s="903"/>
      <c r="D18" s="903"/>
      <c r="E18" s="904"/>
      <c r="F18" s="905"/>
      <c r="G18" s="905"/>
      <c r="H18" s="905"/>
      <c r="I18" s="906"/>
      <c r="J18" s="901"/>
      <c r="K18" s="908"/>
      <c r="L18" s="595">
        <f>mergeValue(A18)</f>
        <v>1</v>
      </c>
      <c r="M18" s="643" t="s">
        <v>20</v>
      </c>
      <c r="N18" s="582"/>
      <c r="O18" s="1250"/>
      <c r="P18" s="1250"/>
      <c r="Q18" s="1250"/>
      <c r="R18" s="1250"/>
      <c r="S18" s="1250"/>
      <c r="T18" s="1250"/>
      <c r="U18" s="1250"/>
      <c r="V18" s="1250"/>
      <c r="W18" s="632" t="s">
        <v>477</v>
      </c>
    </row>
    <row r="19" spans="1:33" ht="22.5">
      <c r="A19" s="1209"/>
      <c r="B19" s="1209">
        <v>1</v>
      </c>
      <c r="C19" s="903"/>
      <c r="D19" s="903"/>
      <c r="E19" s="905"/>
      <c r="F19" s="905"/>
      <c r="G19" s="905"/>
      <c r="H19" s="905"/>
      <c r="I19" s="900"/>
      <c r="J19" s="899"/>
      <c r="K19" s="902"/>
      <c r="L19" s="595" t="str">
        <f>mergeValue(A19) &amp;"."&amp; mergeValue(B19)</f>
        <v>1.1</v>
      </c>
      <c r="M19" s="548" t="s">
        <v>16</v>
      </c>
      <c r="N19" s="582"/>
      <c r="O19" s="1250"/>
      <c r="P19" s="1250"/>
      <c r="Q19" s="1250"/>
      <c r="R19" s="1250"/>
      <c r="S19" s="1250"/>
      <c r="T19" s="1250"/>
      <c r="U19" s="1250"/>
      <c r="V19" s="1250"/>
      <c r="W19" s="632" t="s">
        <v>478</v>
      </c>
    </row>
    <row r="20" spans="1:33" ht="22.5">
      <c r="A20" s="1209"/>
      <c r="B20" s="1209"/>
      <c r="C20" s="1209">
        <v>1</v>
      </c>
      <c r="D20" s="903"/>
      <c r="E20" s="905"/>
      <c r="F20" s="905"/>
      <c r="G20" s="905"/>
      <c r="H20" s="905"/>
      <c r="I20" s="907"/>
      <c r="J20" s="899"/>
      <c r="K20" s="902"/>
      <c r="L20" s="595" t="str">
        <f>mergeValue(A20) &amp;"."&amp; mergeValue(B20)&amp;"."&amp; mergeValue(C20)</f>
        <v>1.1.1</v>
      </c>
      <c r="M20" s="549" t="s">
        <v>7</v>
      </c>
      <c r="N20" s="582"/>
      <c r="O20" s="1250"/>
      <c r="P20" s="1250"/>
      <c r="Q20" s="1250"/>
      <c r="R20" s="1250"/>
      <c r="S20" s="1250"/>
      <c r="T20" s="1250"/>
      <c r="U20" s="1250"/>
      <c r="V20" s="1250"/>
      <c r="W20" s="632" t="s">
        <v>635</v>
      </c>
    </row>
    <row r="21" spans="1:33" ht="22.5">
      <c r="A21" s="1209"/>
      <c r="B21" s="1209"/>
      <c r="C21" s="1209"/>
      <c r="D21" s="1209">
        <v>1</v>
      </c>
      <c r="E21" s="905"/>
      <c r="F21" s="905"/>
      <c r="G21" s="905"/>
      <c r="H21" s="905"/>
      <c r="I21" s="907"/>
      <c r="J21" s="899"/>
      <c r="K21" s="902"/>
      <c r="L21" s="595" t="str">
        <f>mergeValue(A21) &amp;"."&amp; mergeValue(B21)&amp;"."&amp; mergeValue(C21)&amp;"."&amp; mergeValue(D21)</f>
        <v>1.1.1.1</v>
      </c>
      <c r="M21" s="550" t="s">
        <v>22</v>
      </c>
      <c r="N21" s="582"/>
      <c r="O21" s="1250"/>
      <c r="P21" s="1250"/>
      <c r="Q21" s="1250"/>
      <c r="R21" s="1250"/>
      <c r="S21" s="1250"/>
      <c r="T21" s="1250"/>
      <c r="U21" s="1250"/>
      <c r="V21" s="1250"/>
      <c r="W21" s="632" t="s">
        <v>636</v>
      </c>
    </row>
    <row r="22" spans="1:33" ht="101.25">
      <c r="A22" s="1209"/>
      <c r="B22" s="1209"/>
      <c r="C22" s="1209"/>
      <c r="D22" s="1209"/>
      <c r="E22" s="1209">
        <v>1</v>
      </c>
      <c r="F22" s="905"/>
      <c r="G22" s="905"/>
      <c r="H22" s="903">
        <v>1</v>
      </c>
      <c r="I22" s="1209">
        <v>1</v>
      </c>
      <c r="J22" s="905"/>
      <c r="K22" s="910"/>
      <c r="L22" s="595" t="str">
        <f>mergeValue(A22) &amp;"."&amp; mergeValue(B22)&amp;"."&amp; mergeValue(C22)&amp;"."&amp; mergeValue(D22)&amp;"."&amp; mergeValue(E22)</f>
        <v>1.1.1.1.1</v>
      </c>
      <c r="M22" s="556" t="s">
        <v>9</v>
      </c>
      <c r="N22" s="583"/>
      <c r="O22" s="1211"/>
      <c r="P22" s="1211"/>
      <c r="Q22" s="1211"/>
      <c r="R22" s="1211"/>
      <c r="S22" s="1211"/>
      <c r="T22" s="1211"/>
      <c r="U22" s="1211"/>
      <c r="V22" s="1211"/>
      <c r="W22" s="632" t="s">
        <v>640</v>
      </c>
    </row>
    <row r="23" spans="1:33" ht="90">
      <c r="A23" s="1209"/>
      <c r="B23" s="1209"/>
      <c r="C23" s="1209"/>
      <c r="D23" s="1209"/>
      <c r="E23" s="1209"/>
      <c r="F23" s="1209">
        <v>1</v>
      </c>
      <c r="G23" s="903"/>
      <c r="H23" s="903"/>
      <c r="I23" s="1209"/>
      <c r="J23" s="1209">
        <v>1</v>
      </c>
      <c r="K23" s="911"/>
      <c r="L23" s="595" t="str">
        <f>mergeValue(A23) &amp;"."&amp; mergeValue(B23)&amp;"."&amp; mergeValue(C23)&amp;"."&amp; mergeValue(D23)&amp;"."&amp; mergeValue(E23)&amp;"."&amp; mergeValue(F23)</f>
        <v>1.1.1.1.1.1</v>
      </c>
      <c r="M23" s="557" t="s">
        <v>10</v>
      </c>
      <c r="N23" s="583"/>
      <c r="O23" s="1212"/>
      <c r="P23" s="1213"/>
      <c r="Q23" s="1213"/>
      <c r="R23" s="1213"/>
      <c r="S23" s="1213"/>
      <c r="T23" s="1213"/>
      <c r="U23" s="1213"/>
      <c r="V23" s="1214"/>
      <c r="W23" s="632" t="s">
        <v>638</v>
      </c>
      <c r="Y23" s="506" t="str">
        <f>strCheckUnique(Z23:Z26)</f>
        <v/>
      </c>
      <c r="AA23" s="506" t="str">
        <f>IF(O23="","",O23 &amp; ":_")</f>
        <v/>
      </c>
    </row>
    <row r="24" spans="1:33" ht="189" customHeight="1">
      <c r="A24" s="1209"/>
      <c r="B24" s="1209"/>
      <c r="C24" s="1209"/>
      <c r="D24" s="1209"/>
      <c r="E24" s="1209"/>
      <c r="F24" s="1209"/>
      <c r="G24" s="903">
        <v>1</v>
      </c>
      <c r="H24" s="903"/>
      <c r="I24" s="1209"/>
      <c r="J24" s="1209"/>
      <c r="K24" s="911">
        <v>1</v>
      </c>
      <c r="L24" s="595" t="str">
        <f>mergeValue(A24) &amp;"."&amp; mergeValue(B24)&amp;"."&amp; mergeValue(C24)&amp;"."&amp; mergeValue(D24)&amp;"."&amp; mergeValue(E24)&amp;"."&amp; mergeValue(F24)&amp;"."&amp; mergeValue(G24)</f>
        <v>1.1.1.1.1.1.1</v>
      </c>
      <c r="M24" s="1071"/>
      <c r="N24" s="588"/>
      <c r="O24" s="1080"/>
      <c r="P24" s="564"/>
      <c r="Q24" s="564"/>
      <c r="R24" s="1251"/>
      <c r="S24" s="1216" t="s">
        <v>84</v>
      </c>
      <c r="T24" s="1251"/>
      <c r="U24" s="1216" t="s">
        <v>85</v>
      </c>
      <c r="V24" s="580"/>
      <c r="W24" s="1226" t="s">
        <v>658</v>
      </c>
      <c r="X24" s="502" t="str">
        <f>strCheckDate(O25:V25)</f>
        <v/>
      </c>
      <c r="Y24" s="506"/>
      <c r="Z24" s="506" t="str">
        <f>IF(M24="","",M24 )</f>
        <v/>
      </c>
      <c r="AA24" s="506"/>
      <c r="AB24" s="506"/>
      <c r="AC24" s="506"/>
    </row>
    <row r="25" spans="1:33" ht="11.25" hidden="1">
      <c r="A25" s="1209"/>
      <c r="B25" s="1209"/>
      <c r="C25" s="1209"/>
      <c r="D25" s="1209"/>
      <c r="E25" s="1209"/>
      <c r="F25" s="1209"/>
      <c r="G25" s="903"/>
      <c r="H25" s="903"/>
      <c r="I25" s="1209"/>
      <c r="J25" s="1209"/>
      <c r="K25" s="911"/>
      <c r="L25" s="602"/>
      <c r="M25" s="648"/>
      <c r="N25" s="588"/>
      <c r="O25" s="586"/>
      <c r="P25" s="564"/>
      <c r="Q25" s="586" t="str">
        <f>R24 &amp; "-" &amp; T24</f>
        <v>-</v>
      </c>
      <c r="R25" s="1215"/>
      <c r="S25" s="1216"/>
      <c r="T25" s="1215"/>
      <c r="U25" s="1216"/>
      <c r="V25" s="580"/>
      <c r="W25" s="1227"/>
    </row>
    <row r="26" spans="1:33" s="477" customFormat="1" ht="15" customHeight="1">
      <c r="A26" s="1209"/>
      <c r="B26" s="1209"/>
      <c r="C26" s="1209"/>
      <c r="D26" s="1209"/>
      <c r="E26" s="1209"/>
      <c r="F26" s="1209"/>
      <c r="G26" s="905"/>
      <c r="H26" s="903"/>
      <c r="I26" s="1209"/>
      <c r="J26" s="1209"/>
      <c r="K26" s="910"/>
      <c r="L26" s="540"/>
      <c r="M26" s="559" t="s">
        <v>25</v>
      </c>
      <c r="N26" s="553"/>
      <c r="O26" s="547"/>
      <c r="P26" s="547"/>
      <c r="Q26" s="547"/>
      <c r="R26" s="575"/>
      <c r="S26" s="566"/>
      <c r="T26" s="565"/>
      <c r="U26" s="553"/>
      <c r="V26" s="562"/>
      <c r="W26" s="1228"/>
      <c r="X26" s="503"/>
      <c r="Y26" s="503"/>
      <c r="Z26" s="503"/>
      <c r="AA26" s="503"/>
      <c r="AB26" s="503"/>
      <c r="AC26" s="503"/>
      <c r="AD26" s="503"/>
      <c r="AE26" s="503"/>
      <c r="AF26" s="503"/>
      <c r="AG26" s="503"/>
    </row>
    <row r="27" spans="1:33" s="477" customFormat="1" ht="15" customHeight="1">
      <c r="A27" s="1209"/>
      <c r="B27" s="1209"/>
      <c r="C27" s="1209"/>
      <c r="D27" s="1209"/>
      <c r="E27" s="1209"/>
      <c r="F27" s="905"/>
      <c r="G27" s="905"/>
      <c r="H27" s="903"/>
      <c r="I27" s="1209"/>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9"/>
      <c r="B28" s="1209"/>
      <c r="C28" s="1209"/>
      <c r="D28" s="1209"/>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9"/>
      <c r="B29" s="1209"/>
      <c r="C29" s="1209"/>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9"/>
      <c r="B30" s="1209"/>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9"/>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2" t="s">
        <v>634</v>
      </c>
      <c r="N34" s="1202"/>
      <c r="O34" s="1202"/>
      <c r="P34" s="1202"/>
      <c r="Q34" s="1202"/>
      <c r="R34" s="1202"/>
      <c r="S34" s="1202"/>
      <c r="T34" s="1202"/>
      <c r="U34" s="1202"/>
      <c r="V34" s="1202"/>
      <c r="W34" s="1202"/>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3" t="s">
        <v>492</v>
      </c>
      <c r="G2" s="1204"/>
      <c r="H2" s="1205"/>
      <c r="I2" s="642"/>
    </row>
    <row r="3" spans="1:20" ht="3" customHeight="1"/>
    <row r="4" spans="1:20" s="572" customFormat="1" ht="11.25">
      <c r="A4" s="592"/>
      <c r="B4" s="592"/>
      <c r="C4" s="592"/>
      <c r="D4" s="592"/>
      <c r="F4" s="1155" t="s">
        <v>454</v>
      </c>
      <c r="G4" s="1155"/>
      <c r="H4" s="1155"/>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18.12.2018</v>
      </c>
      <c r="I7" s="583" t="s">
        <v>494</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495</v>
      </c>
      <c r="H8" s="606"/>
      <c r="I8" s="583" t="s">
        <v>592</v>
      </c>
      <c r="J8" s="617"/>
      <c r="K8" s="592"/>
      <c r="L8" s="592"/>
      <c r="M8" s="592"/>
      <c r="N8" s="592"/>
      <c r="O8" s="592"/>
      <c r="P8" s="592"/>
      <c r="Q8" s="592"/>
      <c r="R8" s="592"/>
      <c r="S8" s="592"/>
      <c r="T8" s="592"/>
    </row>
    <row r="9" spans="1:20" s="572" customFormat="1" ht="22.5">
      <c r="A9" s="1207"/>
      <c r="B9" s="592"/>
      <c r="C9" s="592"/>
      <c r="D9" s="592"/>
      <c r="F9" s="618" t="str">
        <f>"3." &amp;mergeValue(A9)</f>
        <v>3.1</v>
      </c>
      <c r="G9" s="634" t="s">
        <v>496</v>
      </c>
      <c r="H9" s="606"/>
      <c r="I9" s="583" t="s">
        <v>590</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499</v>
      </c>
      <c r="H13" s="606"/>
      <c r="I13" s="1208" t="s">
        <v>593</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595</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шаблона: " &amp; GetCode()</f>
        <v>Код шаблона: FAS.JKH.OPEN.INFO.PRICE.WARM</v>
      </c>
      <c r="C2" s="1138"/>
      <c r="D2" s="1138"/>
      <c r="E2" s="1138"/>
      <c r="F2" s="1138"/>
      <c r="G2" s="1138"/>
      <c r="Q2" s="231"/>
      <c r="R2" s="231"/>
      <c r="S2" s="231"/>
      <c r="T2" s="231"/>
      <c r="U2" s="231"/>
      <c r="V2" s="231"/>
      <c r="W2" s="231"/>
    </row>
    <row r="3" spans="1:27" ht="18" customHeight="1">
      <c r="B3" s="1139" t="str">
        <f>"Версия " &amp; GetVersion()</f>
        <v>Версия 1.0</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771</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591</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589</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588</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3" t="s">
        <v>659</v>
      </c>
      <c r="M5" s="1223"/>
      <c r="N5" s="1223"/>
      <c r="O5" s="1223"/>
      <c r="P5" s="1223"/>
      <c r="Q5" s="1223"/>
      <c r="R5" s="1223"/>
      <c r="S5" s="1223"/>
      <c r="T5" s="1223"/>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55" t="str">
        <f>IF(NameOrPr_ch="",IF(NameOrPr="","",NameOrPr),NameOrPr_ch)</f>
        <v>Региональная энергетическая комиссия Свердловской области</v>
      </c>
      <c r="P7" s="1256"/>
      <c r="Q7" s="1256"/>
      <c r="R7" s="1256"/>
      <c r="S7" s="1256"/>
      <c r="T7" s="1257"/>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598</v>
      </c>
      <c r="N8" s="668"/>
      <c r="O8" s="1255" t="str">
        <f>IF(datePr_ch="",IF(datePr="","",datePr),datePr_ch)</f>
        <v>11.12.2018</v>
      </c>
      <c r="P8" s="1256"/>
      <c r="Q8" s="1256"/>
      <c r="R8" s="1256"/>
      <c r="S8" s="1256"/>
      <c r="T8" s="1257"/>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597</v>
      </c>
      <c r="N9" s="668"/>
      <c r="O9" s="1255" t="str">
        <f>IF(numberPr_ch="",IF(numberPr="","",numberPr),numberPr_ch)</f>
        <v>№278-ПК</v>
      </c>
      <c r="P9" s="1256"/>
      <c r="Q9" s="1256"/>
      <c r="R9" s="1256"/>
      <c r="S9" s="1256"/>
      <c r="T9" s="1257"/>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55" t="str">
        <f>IF(IstPub_ch="",IF(IstPub="","",IstPub),IstPub_ch)</f>
        <v>www.pravo.gov.ru  №19814 от 18.12.2018</v>
      </c>
      <c r="P10" s="1256"/>
      <c r="Q10" s="1256"/>
      <c r="R10" s="1256"/>
      <c r="S10" s="1256"/>
      <c r="T10" s="1257"/>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4"/>
      <c r="M11" s="1224"/>
      <c r="N11" s="568"/>
      <c r="O11" s="1258"/>
      <c r="P11" s="1258"/>
      <c r="Q11" s="1258"/>
      <c r="R11" s="1258"/>
      <c r="S11" s="1258"/>
      <c r="T11" s="1258"/>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5" t="s">
        <v>454</v>
      </c>
      <c r="M13" s="1155"/>
      <c r="N13" s="1155"/>
      <c r="O13" s="1155"/>
      <c r="P13" s="1155"/>
      <c r="Q13" s="1155"/>
      <c r="R13" s="1155"/>
      <c r="S13" s="1155"/>
      <c r="T13" s="1155"/>
      <c r="U13" s="1155"/>
      <c r="V13" s="1155"/>
      <c r="W13" s="1155" t="s">
        <v>455</v>
      </c>
    </row>
    <row r="14" spans="1:35" ht="14.25" customHeight="1">
      <c r="J14" s="531"/>
      <c r="K14" s="531"/>
      <c r="L14" s="1236" t="s">
        <v>92</v>
      </c>
      <c r="M14" s="1236" t="s">
        <v>641</v>
      </c>
      <c r="N14" s="523"/>
      <c r="O14" s="1237" t="s">
        <v>643</v>
      </c>
      <c r="P14" s="1238"/>
      <c r="Q14" s="1238"/>
      <c r="R14" s="1238"/>
      <c r="S14" s="1238"/>
      <c r="T14" s="1239"/>
      <c r="U14" s="1220" t="s">
        <v>341</v>
      </c>
      <c r="V14" s="1233" t="s">
        <v>275</v>
      </c>
      <c r="W14" s="1155"/>
    </row>
    <row r="15" spans="1:35" ht="14.25" customHeight="1">
      <c r="J15" s="531"/>
      <c r="K15" s="531"/>
      <c r="L15" s="1236"/>
      <c r="M15" s="1236"/>
      <c r="N15" s="523"/>
      <c r="O15" s="1242" t="s">
        <v>623</v>
      </c>
      <c r="P15" s="1240"/>
      <c r="Q15" s="1241"/>
      <c r="R15" s="1218" t="s">
        <v>656</v>
      </c>
      <c r="S15" s="1218"/>
      <c r="T15" s="1219"/>
      <c r="U15" s="1221"/>
      <c r="V15" s="1234"/>
      <c r="W15" s="1155"/>
    </row>
    <row r="16" spans="1:35" ht="30" customHeight="1">
      <c r="J16" s="531"/>
      <c r="K16" s="531"/>
      <c r="L16" s="1236"/>
      <c r="M16" s="1236"/>
      <c r="N16" s="522"/>
      <c r="O16" s="1243"/>
      <c r="P16" s="537"/>
      <c r="Q16" s="537"/>
      <c r="R16" s="538" t="s">
        <v>274</v>
      </c>
      <c r="S16" s="1231" t="s">
        <v>273</v>
      </c>
      <c r="T16" s="1232"/>
      <c r="U16" s="1222"/>
      <c r="V16" s="1235"/>
      <c r="W16" s="1155"/>
    </row>
    <row r="17" spans="1:36">
      <c r="J17" s="531"/>
      <c r="K17" s="571">
        <v>1</v>
      </c>
      <c r="L17" s="649" t="s">
        <v>93</v>
      </c>
      <c r="M17" s="649" t="s">
        <v>49</v>
      </c>
      <c r="N17" s="670" t="s">
        <v>49</v>
      </c>
      <c r="O17" s="650">
        <f ca="1">OFFSET(O17,0,-1)+1</f>
        <v>3</v>
      </c>
      <c r="P17" s="651">
        <f ca="1">OFFSET(P17,0,-1)</f>
        <v>3</v>
      </c>
      <c r="Q17" s="651">
        <f ca="1">OFFSET(Q17,0,-1)</f>
        <v>3</v>
      </c>
      <c r="R17" s="650">
        <f ca="1">OFFSET(R17,0,-1)+1</f>
        <v>4</v>
      </c>
      <c r="S17" s="1225">
        <f ca="1">OFFSET(S17,0,-1)+1</f>
        <v>5</v>
      </c>
      <c r="T17" s="1225"/>
      <c r="U17" s="650">
        <f ca="1">OFFSET(U17,0,-2)+1</f>
        <v>6</v>
      </c>
      <c r="V17" s="651">
        <f ca="1">OFFSET(V17,0,-1)</f>
        <v>6</v>
      </c>
      <c r="W17" s="650">
        <f ca="1">OFFSET(W17,0,-1)+1</f>
        <v>7</v>
      </c>
    </row>
    <row r="18" spans="1:36" ht="22.5">
      <c r="A18" s="1209">
        <v>1</v>
      </c>
      <c r="B18" s="921"/>
      <c r="C18" s="921"/>
      <c r="D18" s="921"/>
      <c r="E18" s="922"/>
      <c r="F18" s="923"/>
      <c r="G18" s="921"/>
      <c r="H18" s="921"/>
      <c r="I18" s="924"/>
      <c r="J18" s="919"/>
      <c r="K18" s="928">
        <v>1</v>
      </c>
      <c r="L18" s="595">
        <f>mergeValue(A18)</f>
        <v>1</v>
      </c>
      <c r="M18" s="643" t="s">
        <v>20</v>
      </c>
      <c r="N18" s="582"/>
      <c r="O18" s="1250"/>
      <c r="P18" s="1250"/>
      <c r="Q18" s="1250"/>
      <c r="R18" s="1250"/>
      <c r="S18" s="1250"/>
      <c r="T18" s="1250"/>
      <c r="U18" s="1250"/>
      <c r="V18" s="1250"/>
      <c r="W18" s="632" t="s">
        <v>660</v>
      </c>
    </row>
    <row r="19" spans="1:36" ht="22.5">
      <c r="A19" s="1209"/>
      <c r="B19" s="1209">
        <v>1</v>
      </c>
      <c r="C19" s="921"/>
      <c r="D19" s="921"/>
      <c r="E19" s="923"/>
      <c r="F19" s="923"/>
      <c r="G19" s="921"/>
      <c r="H19" s="921"/>
      <c r="I19" s="918"/>
      <c r="J19" s="917"/>
      <c r="K19" s="928">
        <v>1</v>
      </c>
      <c r="L19" s="595" t="str">
        <f>mergeValue(A19) &amp;"."&amp; mergeValue(B19)</f>
        <v>1.1</v>
      </c>
      <c r="M19" s="548" t="s">
        <v>16</v>
      </c>
      <c r="N19" s="582"/>
      <c r="O19" s="1250"/>
      <c r="P19" s="1250"/>
      <c r="Q19" s="1250"/>
      <c r="R19" s="1250"/>
      <c r="S19" s="1250"/>
      <c r="T19" s="1250"/>
      <c r="U19" s="1250"/>
      <c r="V19" s="1250"/>
      <c r="W19" s="632" t="s">
        <v>478</v>
      </c>
    </row>
    <row r="20" spans="1:36" ht="22.5">
      <c r="A20" s="1209"/>
      <c r="B20" s="1209"/>
      <c r="C20" s="1209">
        <v>1</v>
      </c>
      <c r="D20" s="921"/>
      <c r="E20" s="923"/>
      <c r="F20" s="923"/>
      <c r="G20" s="921"/>
      <c r="H20" s="921"/>
      <c r="I20" s="925"/>
      <c r="J20" s="917"/>
      <c r="K20" s="928">
        <v>1</v>
      </c>
      <c r="L20" s="595" t="str">
        <f>mergeValue(A20) &amp;"."&amp; mergeValue(B20)&amp;"."&amp; mergeValue(C20)</f>
        <v>1.1.1</v>
      </c>
      <c r="M20" s="549" t="s">
        <v>7</v>
      </c>
      <c r="N20" s="582"/>
      <c r="O20" s="1250"/>
      <c r="P20" s="1250"/>
      <c r="Q20" s="1250"/>
      <c r="R20" s="1250"/>
      <c r="S20" s="1250"/>
      <c r="T20" s="1250"/>
      <c r="U20" s="1250"/>
      <c r="V20" s="1250"/>
      <c r="W20" s="632" t="s">
        <v>635</v>
      </c>
    </row>
    <row r="21" spans="1:36" ht="22.5">
      <c r="A21" s="1209"/>
      <c r="B21" s="1209"/>
      <c r="C21" s="1209"/>
      <c r="D21" s="1209">
        <v>1</v>
      </c>
      <c r="E21" s="923"/>
      <c r="F21" s="923"/>
      <c r="G21" s="921"/>
      <c r="H21" s="921"/>
      <c r="I21" s="1209">
        <v>1</v>
      </c>
      <c r="J21" s="917"/>
      <c r="K21" s="928">
        <v>1</v>
      </c>
      <c r="L21" s="595" t="str">
        <f>mergeValue(A21) &amp;"."&amp; mergeValue(B21)&amp;"."&amp; mergeValue(C21)&amp;"."&amp; mergeValue(D21)</f>
        <v>1.1.1.1</v>
      </c>
      <c r="M21" s="550" t="s">
        <v>22</v>
      </c>
      <c r="N21" s="582"/>
      <c r="O21" s="1250"/>
      <c r="P21" s="1250"/>
      <c r="Q21" s="1250"/>
      <c r="R21" s="1250"/>
      <c r="S21" s="1250"/>
      <c r="T21" s="1250"/>
      <c r="U21" s="1250"/>
      <c r="V21" s="1250"/>
      <c r="W21" s="632" t="s">
        <v>636</v>
      </c>
    </row>
    <row r="22" spans="1:36" ht="11.25" hidden="1" customHeight="1">
      <c r="A22" s="1209"/>
      <c r="B22" s="1209"/>
      <c r="C22" s="1209"/>
      <c r="D22" s="1209"/>
      <c r="E22" s="1209">
        <v>1</v>
      </c>
      <c r="F22" s="923"/>
      <c r="G22" s="921"/>
      <c r="H22" s="921"/>
      <c r="I22" s="1209"/>
      <c r="J22" s="923"/>
      <c r="K22" s="928">
        <v>1</v>
      </c>
      <c r="L22" s="595"/>
      <c r="M22" s="556"/>
      <c r="N22" s="583"/>
      <c r="O22" s="633"/>
      <c r="P22" s="633"/>
      <c r="Q22" s="633"/>
      <c r="R22" s="633"/>
      <c r="S22" s="633"/>
      <c r="T22" s="633"/>
      <c r="U22" s="595"/>
      <c r="V22" s="509"/>
      <c r="W22" s="561"/>
    </row>
    <row r="23" spans="1:36" ht="90">
      <c r="A23" s="1209"/>
      <c r="B23" s="1209"/>
      <c r="C23" s="1209"/>
      <c r="D23" s="1209"/>
      <c r="E23" s="1209"/>
      <c r="F23" s="1209">
        <v>1</v>
      </c>
      <c r="G23" s="921"/>
      <c r="H23" s="921"/>
      <c r="I23" s="1209"/>
      <c r="J23" s="1253"/>
      <c r="K23" s="928">
        <v>1</v>
      </c>
      <c r="L23" s="595" t="str">
        <f>mergeValue(A23) &amp;"."&amp; mergeValue(B23)&amp;"."&amp; mergeValue(C23)&amp;"."&amp; mergeValue(D23)&amp;"."&amp;  mergeValue(F23)</f>
        <v>1.1.1.1.1</v>
      </c>
      <c r="M23" s="556" t="s">
        <v>10</v>
      </c>
      <c r="N23" s="583"/>
      <c r="O23" s="1211"/>
      <c r="P23" s="1211"/>
      <c r="Q23" s="1211"/>
      <c r="R23" s="1211"/>
      <c r="S23" s="1211"/>
      <c r="T23" s="1211"/>
      <c r="U23" s="1211"/>
      <c r="V23" s="1211"/>
      <c r="W23" s="632" t="s">
        <v>637</v>
      </c>
      <c r="Y23" s="591" t="str">
        <f>strCheckUnique(Z23:Z26)</f>
        <v/>
      </c>
      <c r="AA23" s="591"/>
    </row>
    <row r="24" spans="1:36" ht="189" customHeight="1">
      <c r="A24" s="1209"/>
      <c r="B24" s="1209"/>
      <c r="C24" s="1209"/>
      <c r="D24" s="1209"/>
      <c r="E24" s="1209"/>
      <c r="F24" s="1209"/>
      <c r="G24" s="921">
        <v>1</v>
      </c>
      <c r="H24" s="921"/>
      <c r="I24" s="1209"/>
      <c r="J24" s="1253"/>
      <c r="K24" s="920"/>
      <c r="L24" s="595" t="str">
        <f>mergeValue(A24) &amp;"."&amp; mergeValue(B24)&amp;"."&amp; mergeValue(C24)&amp;"."&amp; mergeValue(D24)&amp;"."&amp;  mergeValue(F24)&amp;"."&amp;  mergeValue(G24)</f>
        <v>1.1.1.1.1.1</v>
      </c>
      <c r="M24" s="1071"/>
      <c r="N24" s="588"/>
      <c r="O24" s="564"/>
      <c r="P24" s="564"/>
      <c r="Q24" s="564"/>
      <c r="R24" s="1251"/>
      <c r="S24" s="1216" t="s">
        <v>84</v>
      </c>
      <c r="T24" s="1251"/>
      <c r="U24" s="1216" t="s">
        <v>85</v>
      </c>
      <c r="V24" s="539"/>
      <c r="W24" s="1226" t="s">
        <v>661</v>
      </c>
      <c r="X24" s="587" t="str">
        <f>strCheckDate(O25:V25)</f>
        <v/>
      </c>
      <c r="Y24" s="591"/>
      <c r="Z24" s="591" t="str">
        <f>IF(M24="","",M24 )</f>
        <v/>
      </c>
      <c r="AA24" s="591"/>
      <c r="AB24" s="591"/>
      <c r="AC24" s="591"/>
    </row>
    <row r="25" spans="1:36" ht="11.25" hidden="1" customHeight="1">
      <c r="A25" s="1209"/>
      <c r="B25" s="1209"/>
      <c r="C25" s="1209"/>
      <c r="D25" s="1209"/>
      <c r="E25" s="1209"/>
      <c r="F25" s="1209"/>
      <c r="G25" s="921"/>
      <c r="H25" s="921"/>
      <c r="I25" s="1209"/>
      <c r="J25" s="1253"/>
      <c r="K25" s="928">
        <v>1</v>
      </c>
      <c r="L25" s="602"/>
      <c r="M25" s="648"/>
      <c r="N25" s="588"/>
      <c r="O25" s="564"/>
      <c r="P25" s="564"/>
      <c r="Q25" s="586" t="str">
        <f>R24 &amp; "-" &amp; T24</f>
        <v>-</v>
      </c>
      <c r="R25" s="1251"/>
      <c r="S25" s="1216"/>
      <c r="T25" s="1251"/>
      <c r="U25" s="1216"/>
      <c r="V25" s="539"/>
      <c r="W25" s="1227"/>
      <c r="Y25" s="591"/>
      <c r="Z25" s="591"/>
      <c r="AA25" s="591"/>
      <c r="AB25" s="591"/>
      <c r="AC25" s="591"/>
    </row>
    <row r="26" spans="1:36" s="524" customFormat="1" ht="15" customHeight="1">
      <c r="A26" s="1209"/>
      <c r="B26" s="1209"/>
      <c r="C26" s="1209"/>
      <c r="D26" s="1209"/>
      <c r="E26" s="1209"/>
      <c r="F26" s="1209"/>
      <c r="G26" s="921"/>
      <c r="H26" s="921"/>
      <c r="I26" s="1209"/>
      <c r="J26" s="1253"/>
      <c r="K26" s="928">
        <v>1</v>
      </c>
      <c r="L26" s="540"/>
      <c r="M26" s="558" t="s">
        <v>25</v>
      </c>
      <c r="N26" s="553"/>
      <c r="O26" s="547"/>
      <c r="P26" s="547"/>
      <c r="Q26" s="547"/>
      <c r="R26" s="575"/>
      <c r="S26" s="566"/>
      <c r="T26" s="565"/>
      <c r="U26" s="553"/>
      <c r="V26" s="562"/>
      <c r="W26" s="1228"/>
      <c r="X26" s="589"/>
      <c r="Y26" s="589"/>
      <c r="Z26" s="589"/>
      <c r="AA26" s="589"/>
      <c r="AB26" s="589"/>
      <c r="AC26" s="589"/>
      <c r="AD26" s="589"/>
      <c r="AE26" s="589"/>
      <c r="AF26" s="589"/>
      <c r="AG26" s="589"/>
      <c r="AH26" s="589"/>
      <c r="AI26" s="589"/>
    </row>
    <row r="27" spans="1:36" s="524" customFormat="1" ht="15" customHeight="1">
      <c r="A27" s="1209"/>
      <c r="B27" s="1209"/>
      <c r="C27" s="1209"/>
      <c r="D27" s="1209"/>
      <c r="E27" s="1209"/>
      <c r="F27" s="923"/>
      <c r="G27" s="923"/>
      <c r="H27" s="921"/>
      <c r="I27" s="1209"/>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9"/>
      <c r="B28" s="1209"/>
      <c r="C28" s="1209"/>
      <c r="D28" s="1209"/>
      <c r="E28" s="923"/>
      <c r="F28" s="923"/>
      <c r="G28" s="923"/>
      <c r="H28" s="921"/>
      <c r="I28" s="1209"/>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9"/>
      <c r="B29" s="1209"/>
      <c r="C29" s="1209"/>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9"/>
      <c r="B30" s="1209"/>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9"/>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2" t="s">
        <v>662</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pane xSplit="3" ySplit="7" topLeftCell="H8" activePane="bottomRight" state="frozen"/>
      <selection activeCell="E1" sqref="E1"/>
      <selection pane="topRight" activeCell="H1" sqref="H1"/>
      <selection pane="bottomLeft" activeCell="E8" sqref="E8"/>
      <selection pane="bottomRight" activeCell="H16" sqref="H16"/>
    </sheetView>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3" t="s">
        <v>492</v>
      </c>
      <c r="G2" s="1204"/>
      <c r="H2" s="1205"/>
      <c r="I2" s="642"/>
    </row>
    <row r="3" spans="1:20" ht="3" customHeight="1"/>
    <row r="4" spans="1:20" s="572" customFormat="1" ht="11.25">
      <c r="A4" s="592"/>
      <c r="B4" s="592"/>
      <c r="C4" s="592"/>
      <c r="D4" s="592"/>
      <c r="F4" s="1155" t="s">
        <v>454</v>
      </c>
      <c r="G4" s="1155"/>
      <c r="H4" s="1155"/>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18.12.2018</v>
      </c>
      <c r="I7" s="583" t="s">
        <v>494</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495</v>
      </c>
      <c r="H8" s="606" t="str">
        <f>IF('Перечень тарифов'!R21="","наименование отсутствует","" &amp; 'Перечень тарифов'!R21 &amp; "")</f>
        <v>наименование отсутствует</v>
      </c>
      <c r="I8" s="583" t="s">
        <v>592</v>
      </c>
      <c r="J8" s="617"/>
      <c r="K8" s="592"/>
      <c r="L8" s="592"/>
      <c r="M8" s="592"/>
      <c r="N8" s="592"/>
      <c r="O8" s="592"/>
      <c r="P8" s="592"/>
      <c r="Q8" s="592"/>
      <c r="R8" s="592"/>
      <c r="S8" s="592"/>
      <c r="T8" s="592"/>
    </row>
    <row r="9" spans="1:20" s="572" customFormat="1" ht="22.5">
      <c r="A9" s="1207"/>
      <c r="B9" s="592"/>
      <c r="C9" s="592"/>
      <c r="D9" s="592"/>
      <c r="F9" s="618" t="str">
        <f>"3." &amp;mergeValue(A9)</f>
        <v>3.1</v>
      </c>
      <c r="G9" s="634" t="s">
        <v>496</v>
      </c>
      <c r="H9" s="606" t="str">
        <f>IF('Перечень тарифов'!F21="","наименование отсутствует","" &amp; 'Перечень тарифов'!F21 &amp; "")</f>
        <v>Передача. Тепловая энергия</v>
      </c>
      <c r="I9" s="583" t="s">
        <v>590</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498</v>
      </c>
      <c r="H12" s="606" t="str">
        <f>IF(Территории!H13="","","" &amp; Территории!H13 &amp; "")</f>
        <v>муниципальное образование город Екатеринбург</v>
      </c>
      <c r="I12" s="583" t="s">
        <v>501</v>
      </c>
      <c r="J12" s="617"/>
      <c r="K12" s="592"/>
      <c r="L12" s="592"/>
      <c r="M12" s="592"/>
      <c r="N12" s="592"/>
      <c r="O12" s="592"/>
      <c r="P12" s="592"/>
      <c r="Q12" s="592"/>
      <c r="R12" s="592"/>
      <c r="S12" s="592"/>
      <c r="T12" s="592"/>
    </row>
    <row r="13" spans="1:20" s="572" customFormat="1" ht="56.25">
      <c r="A13" s="1207"/>
      <c r="B13" s="1207"/>
      <c r="C13" s="1207"/>
      <c r="D13" s="625">
        <v>1</v>
      </c>
      <c r="F13" s="618" t="str">
        <f>"4."&amp;mergeValue(A13) &amp;"."&amp;mergeValue(B13)&amp;"."&amp;mergeValue(C13)&amp;"."&amp;mergeValue(D13)</f>
        <v>4.1.1.1.1</v>
      </c>
      <c r="G13" s="635" t="s">
        <v>499</v>
      </c>
      <c r="H13" s="606" t="str">
        <f>IF(Территории!R14="","","" &amp; Территории!R14 &amp; "")</f>
        <v>муниципальное образование город Екатеринбург (65701000)</v>
      </c>
      <c r="I13" s="1113" t="s">
        <v>593</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202" t="s">
        <v>595</v>
      </c>
      <c r="H15" s="1202"/>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K15" zoomScaleNormal="100" workbookViewId="0">
      <selection activeCell="M30" sqref="M30:AD30"/>
    </sheetView>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5" width="23.71093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customWidth="1"/>
    <col min="22" max="22" width="23.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478" customWidth="1"/>
    <col min="30" max="30" width="115.7109375" style="478" customWidth="1"/>
    <col min="31" max="33" width="10.5703125" style="502"/>
    <col min="34" max="34" width="10.140625" style="502" customWidth="1"/>
    <col min="35" max="41" width="10.5703125" style="502"/>
    <col min="42" max="263" width="10.5703125" style="478"/>
    <col min="264" max="271" width="0" style="478" hidden="1" customWidth="1"/>
    <col min="272" max="274" width="3.7109375" style="478" customWidth="1"/>
    <col min="275" max="275" width="12.7109375" style="478" customWidth="1"/>
    <col min="276" max="276" width="47.42578125" style="478" customWidth="1"/>
    <col min="277" max="280" width="0" style="478" hidden="1" customWidth="1"/>
    <col min="281" max="281" width="11.7109375" style="478" customWidth="1"/>
    <col min="282" max="282" width="6.42578125" style="478" bestFit="1" customWidth="1"/>
    <col min="283" max="283" width="11.7109375" style="478" customWidth="1"/>
    <col min="284" max="284" width="0" style="478" hidden="1" customWidth="1"/>
    <col min="285" max="285" width="3.7109375" style="478" customWidth="1"/>
    <col min="286" max="286" width="11.140625" style="478" bestFit="1" customWidth="1"/>
    <col min="287" max="289" width="10.5703125" style="478"/>
    <col min="290" max="290" width="10.140625" style="478" customWidth="1"/>
    <col min="291" max="519" width="10.5703125" style="478"/>
    <col min="520" max="527" width="0" style="478" hidden="1" customWidth="1"/>
    <col min="528" max="530" width="3.7109375" style="478" customWidth="1"/>
    <col min="531" max="531" width="12.7109375" style="478" customWidth="1"/>
    <col min="532" max="532" width="47.42578125" style="478" customWidth="1"/>
    <col min="533" max="536" width="0" style="478" hidden="1" customWidth="1"/>
    <col min="537" max="537" width="11.7109375" style="478" customWidth="1"/>
    <col min="538" max="538" width="6.42578125" style="478" bestFit="1" customWidth="1"/>
    <col min="539" max="539" width="11.7109375" style="478" customWidth="1"/>
    <col min="540" max="540" width="0" style="478" hidden="1" customWidth="1"/>
    <col min="541" max="541" width="3.7109375" style="478" customWidth="1"/>
    <col min="542" max="542" width="11.140625" style="478" bestFit="1" customWidth="1"/>
    <col min="543" max="545" width="10.5703125" style="478"/>
    <col min="546" max="546" width="10.140625" style="478" customWidth="1"/>
    <col min="547" max="775" width="10.5703125" style="478"/>
    <col min="776" max="783" width="0" style="478" hidden="1" customWidth="1"/>
    <col min="784" max="786" width="3.7109375" style="478" customWidth="1"/>
    <col min="787" max="787" width="12.7109375" style="478" customWidth="1"/>
    <col min="788" max="788" width="47.42578125" style="478" customWidth="1"/>
    <col min="789" max="792" width="0" style="478" hidden="1" customWidth="1"/>
    <col min="793" max="793" width="11.7109375" style="478" customWidth="1"/>
    <col min="794" max="794" width="6.42578125" style="478" bestFit="1" customWidth="1"/>
    <col min="795" max="795" width="11.7109375" style="478" customWidth="1"/>
    <col min="796" max="796" width="0" style="478" hidden="1" customWidth="1"/>
    <col min="797" max="797" width="3.7109375" style="478" customWidth="1"/>
    <col min="798" max="798" width="11.140625" style="478" bestFit="1" customWidth="1"/>
    <col min="799" max="801" width="10.5703125" style="478"/>
    <col min="802" max="802" width="10.140625" style="478" customWidth="1"/>
    <col min="803" max="1031" width="10.5703125" style="478"/>
    <col min="1032" max="1039" width="0" style="478" hidden="1" customWidth="1"/>
    <col min="1040" max="1042" width="3.7109375" style="478" customWidth="1"/>
    <col min="1043" max="1043" width="12.7109375" style="478" customWidth="1"/>
    <col min="1044" max="1044" width="47.42578125" style="478" customWidth="1"/>
    <col min="1045" max="1048" width="0" style="478" hidden="1" customWidth="1"/>
    <col min="1049" max="1049" width="11.7109375" style="478" customWidth="1"/>
    <col min="1050" max="1050" width="6.42578125" style="478" bestFit="1" customWidth="1"/>
    <col min="1051" max="1051" width="11.7109375" style="478" customWidth="1"/>
    <col min="1052" max="1052" width="0" style="478" hidden="1" customWidth="1"/>
    <col min="1053" max="1053" width="3.7109375" style="478" customWidth="1"/>
    <col min="1054" max="1054" width="11.140625" style="478" bestFit="1" customWidth="1"/>
    <col min="1055" max="1057" width="10.5703125" style="478"/>
    <col min="1058" max="1058" width="10.140625" style="478" customWidth="1"/>
    <col min="1059" max="1287" width="10.5703125" style="478"/>
    <col min="1288" max="1295" width="0" style="478" hidden="1" customWidth="1"/>
    <col min="1296" max="1298" width="3.7109375" style="478" customWidth="1"/>
    <col min="1299" max="1299" width="12.7109375" style="478" customWidth="1"/>
    <col min="1300" max="1300" width="47.42578125" style="478" customWidth="1"/>
    <col min="1301" max="1304" width="0" style="478" hidden="1" customWidth="1"/>
    <col min="1305" max="1305" width="11.7109375" style="478" customWidth="1"/>
    <col min="1306" max="1306" width="6.42578125" style="478" bestFit="1" customWidth="1"/>
    <col min="1307" max="1307" width="11.7109375" style="478" customWidth="1"/>
    <col min="1308" max="1308" width="0" style="478" hidden="1" customWidth="1"/>
    <col min="1309" max="1309" width="3.7109375" style="478" customWidth="1"/>
    <col min="1310" max="1310" width="11.140625" style="478" bestFit="1" customWidth="1"/>
    <col min="1311" max="1313" width="10.5703125" style="478"/>
    <col min="1314" max="1314" width="10.140625" style="478" customWidth="1"/>
    <col min="1315" max="1543" width="10.5703125" style="478"/>
    <col min="1544" max="1551" width="0" style="478" hidden="1" customWidth="1"/>
    <col min="1552" max="1554" width="3.7109375" style="478" customWidth="1"/>
    <col min="1555" max="1555" width="12.7109375" style="478" customWidth="1"/>
    <col min="1556" max="1556" width="47.42578125" style="478" customWidth="1"/>
    <col min="1557" max="1560" width="0" style="478" hidden="1" customWidth="1"/>
    <col min="1561" max="1561" width="11.7109375" style="478" customWidth="1"/>
    <col min="1562" max="1562" width="6.42578125" style="478" bestFit="1" customWidth="1"/>
    <col min="1563" max="1563" width="11.7109375" style="478" customWidth="1"/>
    <col min="1564" max="1564" width="0" style="478" hidden="1" customWidth="1"/>
    <col min="1565" max="1565" width="3.7109375" style="478" customWidth="1"/>
    <col min="1566" max="1566" width="11.140625" style="478" bestFit="1" customWidth="1"/>
    <col min="1567" max="1569" width="10.5703125" style="478"/>
    <col min="1570" max="1570" width="10.140625" style="478" customWidth="1"/>
    <col min="1571" max="1799" width="10.5703125" style="478"/>
    <col min="1800" max="1807" width="0" style="478" hidden="1" customWidth="1"/>
    <col min="1808" max="1810" width="3.7109375" style="478" customWidth="1"/>
    <col min="1811" max="1811" width="12.7109375" style="478" customWidth="1"/>
    <col min="1812" max="1812" width="47.42578125" style="478" customWidth="1"/>
    <col min="1813" max="1816" width="0" style="478" hidden="1" customWidth="1"/>
    <col min="1817" max="1817" width="11.7109375" style="478" customWidth="1"/>
    <col min="1818" max="1818" width="6.42578125" style="478" bestFit="1" customWidth="1"/>
    <col min="1819" max="1819" width="11.7109375" style="478" customWidth="1"/>
    <col min="1820" max="1820" width="0" style="478" hidden="1" customWidth="1"/>
    <col min="1821" max="1821" width="3.7109375" style="478" customWidth="1"/>
    <col min="1822" max="1822" width="11.140625" style="478" bestFit="1" customWidth="1"/>
    <col min="1823" max="1825" width="10.5703125" style="478"/>
    <col min="1826" max="1826" width="10.140625" style="478" customWidth="1"/>
    <col min="1827" max="2055" width="10.5703125" style="478"/>
    <col min="2056" max="2063" width="0" style="478" hidden="1" customWidth="1"/>
    <col min="2064" max="2066" width="3.7109375" style="478" customWidth="1"/>
    <col min="2067" max="2067" width="12.7109375" style="478" customWidth="1"/>
    <col min="2068" max="2068" width="47.42578125" style="478" customWidth="1"/>
    <col min="2069" max="2072" width="0" style="478" hidden="1" customWidth="1"/>
    <col min="2073" max="2073" width="11.7109375" style="478" customWidth="1"/>
    <col min="2074" max="2074" width="6.42578125" style="478" bestFit="1" customWidth="1"/>
    <col min="2075" max="2075" width="11.7109375" style="478" customWidth="1"/>
    <col min="2076" max="2076" width="0" style="478" hidden="1" customWidth="1"/>
    <col min="2077" max="2077" width="3.7109375" style="478" customWidth="1"/>
    <col min="2078" max="2078" width="11.140625" style="478" bestFit="1" customWidth="1"/>
    <col min="2079" max="2081" width="10.5703125" style="478"/>
    <col min="2082" max="2082" width="10.140625" style="478" customWidth="1"/>
    <col min="2083" max="2311" width="10.5703125" style="478"/>
    <col min="2312" max="2319" width="0" style="478" hidden="1" customWidth="1"/>
    <col min="2320" max="2322" width="3.7109375" style="478" customWidth="1"/>
    <col min="2323" max="2323" width="12.7109375" style="478" customWidth="1"/>
    <col min="2324" max="2324" width="47.42578125" style="478" customWidth="1"/>
    <col min="2325" max="2328" width="0" style="478" hidden="1" customWidth="1"/>
    <col min="2329" max="2329" width="11.7109375" style="478" customWidth="1"/>
    <col min="2330" max="2330" width="6.42578125" style="478" bestFit="1" customWidth="1"/>
    <col min="2331" max="2331" width="11.7109375" style="478" customWidth="1"/>
    <col min="2332" max="2332" width="0" style="478" hidden="1" customWidth="1"/>
    <col min="2333" max="2333" width="3.7109375" style="478" customWidth="1"/>
    <col min="2334" max="2334" width="11.140625" style="478" bestFit="1" customWidth="1"/>
    <col min="2335" max="2337" width="10.5703125" style="478"/>
    <col min="2338" max="2338" width="10.140625" style="478" customWidth="1"/>
    <col min="2339" max="2567" width="10.5703125" style="478"/>
    <col min="2568" max="2575" width="0" style="478" hidden="1" customWidth="1"/>
    <col min="2576" max="2578" width="3.7109375" style="478" customWidth="1"/>
    <col min="2579" max="2579" width="12.7109375" style="478" customWidth="1"/>
    <col min="2580" max="2580" width="47.42578125" style="478" customWidth="1"/>
    <col min="2581" max="2584" width="0" style="478" hidden="1" customWidth="1"/>
    <col min="2585" max="2585" width="11.7109375" style="478" customWidth="1"/>
    <col min="2586" max="2586" width="6.42578125" style="478" bestFit="1" customWidth="1"/>
    <col min="2587" max="2587" width="11.7109375" style="478" customWidth="1"/>
    <col min="2588" max="2588" width="0" style="478" hidden="1" customWidth="1"/>
    <col min="2589" max="2589" width="3.7109375" style="478" customWidth="1"/>
    <col min="2590" max="2590" width="11.140625" style="478" bestFit="1" customWidth="1"/>
    <col min="2591" max="2593" width="10.5703125" style="478"/>
    <col min="2594" max="2594" width="10.140625" style="478" customWidth="1"/>
    <col min="2595" max="2823" width="10.5703125" style="478"/>
    <col min="2824" max="2831" width="0" style="478" hidden="1" customWidth="1"/>
    <col min="2832" max="2834" width="3.7109375" style="478" customWidth="1"/>
    <col min="2835" max="2835" width="12.7109375" style="478" customWidth="1"/>
    <col min="2836" max="2836" width="47.42578125" style="478" customWidth="1"/>
    <col min="2837" max="2840" width="0" style="478" hidden="1" customWidth="1"/>
    <col min="2841" max="2841" width="11.7109375" style="478" customWidth="1"/>
    <col min="2842" max="2842" width="6.42578125" style="478" bestFit="1" customWidth="1"/>
    <col min="2843" max="2843" width="11.7109375" style="478" customWidth="1"/>
    <col min="2844" max="2844" width="0" style="478" hidden="1" customWidth="1"/>
    <col min="2845" max="2845" width="3.7109375" style="478" customWidth="1"/>
    <col min="2846" max="2846" width="11.140625" style="478" bestFit="1" customWidth="1"/>
    <col min="2847" max="2849" width="10.5703125" style="478"/>
    <col min="2850" max="2850" width="10.140625" style="478" customWidth="1"/>
    <col min="2851" max="3079" width="10.5703125" style="478"/>
    <col min="3080" max="3087" width="0" style="478" hidden="1" customWidth="1"/>
    <col min="3088" max="3090" width="3.7109375" style="478" customWidth="1"/>
    <col min="3091" max="3091" width="12.7109375" style="478" customWidth="1"/>
    <col min="3092" max="3092" width="47.42578125" style="478" customWidth="1"/>
    <col min="3093" max="3096" width="0" style="478" hidden="1" customWidth="1"/>
    <col min="3097" max="3097" width="11.7109375" style="478" customWidth="1"/>
    <col min="3098" max="3098" width="6.42578125" style="478" bestFit="1" customWidth="1"/>
    <col min="3099" max="3099" width="11.7109375" style="478" customWidth="1"/>
    <col min="3100" max="3100" width="0" style="478" hidden="1" customWidth="1"/>
    <col min="3101" max="3101" width="3.7109375" style="478" customWidth="1"/>
    <col min="3102" max="3102" width="11.140625" style="478" bestFit="1" customWidth="1"/>
    <col min="3103" max="3105" width="10.5703125" style="478"/>
    <col min="3106" max="3106" width="10.140625" style="478" customWidth="1"/>
    <col min="3107" max="3335" width="10.5703125" style="478"/>
    <col min="3336" max="3343" width="0" style="478" hidden="1" customWidth="1"/>
    <col min="3344" max="3346" width="3.7109375" style="478" customWidth="1"/>
    <col min="3347" max="3347" width="12.7109375" style="478" customWidth="1"/>
    <col min="3348" max="3348" width="47.42578125" style="478" customWidth="1"/>
    <col min="3349" max="3352" width="0" style="478" hidden="1" customWidth="1"/>
    <col min="3353" max="3353" width="11.7109375" style="478" customWidth="1"/>
    <col min="3354" max="3354" width="6.42578125" style="478" bestFit="1" customWidth="1"/>
    <col min="3355" max="3355" width="11.7109375" style="478" customWidth="1"/>
    <col min="3356" max="3356" width="0" style="478" hidden="1" customWidth="1"/>
    <col min="3357" max="3357" width="3.7109375" style="478" customWidth="1"/>
    <col min="3358" max="3358" width="11.140625" style="478" bestFit="1" customWidth="1"/>
    <col min="3359" max="3361" width="10.5703125" style="478"/>
    <col min="3362" max="3362" width="10.140625" style="478" customWidth="1"/>
    <col min="3363" max="3591" width="10.5703125" style="478"/>
    <col min="3592" max="3599" width="0" style="478" hidden="1" customWidth="1"/>
    <col min="3600" max="3602" width="3.7109375" style="478" customWidth="1"/>
    <col min="3603" max="3603" width="12.7109375" style="478" customWidth="1"/>
    <col min="3604" max="3604" width="47.42578125" style="478" customWidth="1"/>
    <col min="3605" max="3608" width="0" style="478" hidden="1" customWidth="1"/>
    <col min="3609" max="3609" width="11.7109375" style="478" customWidth="1"/>
    <col min="3610" max="3610" width="6.42578125" style="478" bestFit="1" customWidth="1"/>
    <col min="3611" max="3611" width="11.7109375" style="478" customWidth="1"/>
    <col min="3612" max="3612" width="0" style="478" hidden="1" customWidth="1"/>
    <col min="3613" max="3613" width="3.7109375" style="478" customWidth="1"/>
    <col min="3614" max="3614" width="11.140625" style="478" bestFit="1" customWidth="1"/>
    <col min="3615" max="3617" width="10.5703125" style="478"/>
    <col min="3618" max="3618" width="10.140625" style="478" customWidth="1"/>
    <col min="3619" max="3847" width="10.5703125" style="478"/>
    <col min="3848" max="3855" width="0" style="478" hidden="1" customWidth="1"/>
    <col min="3856" max="3858" width="3.7109375" style="478" customWidth="1"/>
    <col min="3859" max="3859" width="12.7109375" style="478" customWidth="1"/>
    <col min="3860" max="3860" width="47.42578125" style="478" customWidth="1"/>
    <col min="3861" max="3864" width="0" style="478" hidden="1" customWidth="1"/>
    <col min="3865" max="3865" width="11.7109375" style="478" customWidth="1"/>
    <col min="3866" max="3866" width="6.42578125" style="478" bestFit="1" customWidth="1"/>
    <col min="3867" max="3867" width="11.7109375" style="478" customWidth="1"/>
    <col min="3868" max="3868" width="0" style="478" hidden="1" customWidth="1"/>
    <col min="3869" max="3869" width="3.7109375" style="478" customWidth="1"/>
    <col min="3870" max="3870" width="11.140625" style="478" bestFit="1" customWidth="1"/>
    <col min="3871" max="3873" width="10.5703125" style="478"/>
    <col min="3874" max="3874" width="10.140625" style="478" customWidth="1"/>
    <col min="3875" max="4103" width="10.5703125" style="478"/>
    <col min="4104" max="4111" width="0" style="478" hidden="1" customWidth="1"/>
    <col min="4112" max="4114" width="3.7109375" style="478" customWidth="1"/>
    <col min="4115" max="4115" width="12.7109375" style="478" customWidth="1"/>
    <col min="4116" max="4116" width="47.42578125" style="478" customWidth="1"/>
    <col min="4117" max="4120" width="0" style="478" hidden="1" customWidth="1"/>
    <col min="4121" max="4121" width="11.7109375" style="478" customWidth="1"/>
    <col min="4122" max="4122" width="6.42578125" style="478" bestFit="1" customWidth="1"/>
    <col min="4123" max="4123" width="11.7109375" style="478" customWidth="1"/>
    <col min="4124" max="4124" width="0" style="478" hidden="1" customWidth="1"/>
    <col min="4125" max="4125" width="3.7109375" style="478" customWidth="1"/>
    <col min="4126" max="4126" width="11.140625" style="478" bestFit="1" customWidth="1"/>
    <col min="4127" max="4129" width="10.5703125" style="478"/>
    <col min="4130" max="4130" width="10.140625" style="478" customWidth="1"/>
    <col min="4131" max="4359" width="10.5703125" style="478"/>
    <col min="4360" max="4367" width="0" style="478" hidden="1" customWidth="1"/>
    <col min="4368" max="4370" width="3.7109375" style="478" customWidth="1"/>
    <col min="4371" max="4371" width="12.7109375" style="478" customWidth="1"/>
    <col min="4372" max="4372" width="47.42578125" style="478" customWidth="1"/>
    <col min="4373" max="4376" width="0" style="478" hidden="1" customWidth="1"/>
    <col min="4377" max="4377" width="11.7109375" style="478" customWidth="1"/>
    <col min="4378" max="4378" width="6.42578125" style="478" bestFit="1" customWidth="1"/>
    <col min="4379" max="4379" width="11.7109375" style="478" customWidth="1"/>
    <col min="4380" max="4380" width="0" style="478" hidden="1" customWidth="1"/>
    <col min="4381" max="4381" width="3.7109375" style="478" customWidth="1"/>
    <col min="4382" max="4382" width="11.140625" style="478" bestFit="1" customWidth="1"/>
    <col min="4383" max="4385" width="10.5703125" style="478"/>
    <col min="4386" max="4386" width="10.140625" style="478" customWidth="1"/>
    <col min="4387" max="4615" width="10.5703125" style="478"/>
    <col min="4616" max="4623" width="0" style="478" hidden="1" customWidth="1"/>
    <col min="4624" max="4626" width="3.7109375" style="478" customWidth="1"/>
    <col min="4627" max="4627" width="12.7109375" style="478" customWidth="1"/>
    <col min="4628" max="4628" width="47.42578125" style="478" customWidth="1"/>
    <col min="4629" max="4632" width="0" style="478" hidden="1" customWidth="1"/>
    <col min="4633" max="4633" width="11.7109375" style="478" customWidth="1"/>
    <col min="4634" max="4634" width="6.42578125" style="478" bestFit="1" customWidth="1"/>
    <col min="4635" max="4635" width="11.7109375" style="478" customWidth="1"/>
    <col min="4636" max="4636" width="0" style="478" hidden="1" customWidth="1"/>
    <col min="4637" max="4637" width="3.7109375" style="478" customWidth="1"/>
    <col min="4638" max="4638" width="11.140625" style="478" bestFit="1" customWidth="1"/>
    <col min="4639" max="4641" width="10.5703125" style="478"/>
    <col min="4642" max="4642" width="10.140625" style="478" customWidth="1"/>
    <col min="4643" max="4871" width="10.5703125" style="478"/>
    <col min="4872" max="4879" width="0" style="478" hidden="1" customWidth="1"/>
    <col min="4880" max="4882" width="3.7109375" style="478" customWidth="1"/>
    <col min="4883" max="4883" width="12.7109375" style="478" customWidth="1"/>
    <col min="4884" max="4884" width="47.42578125" style="478" customWidth="1"/>
    <col min="4885" max="4888" width="0" style="478" hidden="1" customWidth="1"/>
    <col min="4889" max="4889" width="11.7109375" style="478" customWidth="1"/>
    <col min="4890" max="4890" width="6.42578125" style="478" bestFit="1" customWidth="1"/>
    <col min="4891" max="4891" width="11.7109375" style="478" customWidth="1"/>
    <col min="4892" max="4892" width="0" style="478" hidden="1" customWidth="1"/>
    <col min="4893" max="4893" width="3.7109375" style="478" customWidth="1"/>
    <col min="4894" max="4894" width="11.140625" style="478" bestFit="1" customWidth="1"/>
    <col min="4895" max="4897" width="10.5703125" style="478"/>
    <col min="4898" max="4898" width="10.140625" style="478" customWidth="1"/>
    <col min="4899" max="5127" width="10.5703125" style="478"/>
    <col min="5128" max="5135" width="0" style="478" hidden="1" customWidth="1"/>
    <col min="5136" max="5138" width="3.7109375" style="478" customWidth="1"/>
    <col min="5139" max="5139" width="12.7109375" style="478" customWidth="1"/>
    <col min="5140" max="5140" width="47.42578125" style="478" customWidth="1"/>
    <col min="5141" max="5144" width="0" style="478" hidden="1" customWidth="1"/>
    <col min="5145" max="5145" width="11.7109375" style="478" customWidth="1"/>
    <col min="5146" max="5146" width="6.42578125" style="478" bestFit="1" customWidth="1"/>
    <col min="5147" max="5147" width="11.7109375" style="478" customWidth="1"/>
    <col min="5148" max="5148" width="0" style="478" hidden="1" customWidth="1"/>
    <col min="5149" max="5149" width="3.7109375" style="478" customWidth="1"/>
    <col min="5150" max="5150" width="11.140625" style="478" bestFit="1" customWidth="1"/>
    <col min="5151" max="5153" width="10.5703125" style="478"/>
    <col min="5154" max="5154" width="10.140625" style="478" customWidth="1"/>
    <col min="5155" max="5383" width="10.5703125" style="478"/>
    <col min="5384" max="5391" width="0" style="478" hidden="1" customWidth="1"/>
    <col min="5392" max="5394" width="3.7109375" style="478" customWidth="1"/>
    <col min="5395" max="5395" width="12.7109375" style="478" customWidth="1"/>
    <col min="5396" max="5396" width="47.42578125" style="478" customWidth="1"/>
    <col min="5397" max="5400" width="0" style="478" hidden="1" customWidth="1"/>
    <col min="5401" max="5401" width="11.7109375" style="478" customWidth="1"/>
    <col min="5402" max="5402" width="6.42578125" style="478" bestFit="1" customWidth="1"/>
    <col min="5403" max="5403" width="11.7109375" style="478" customWidth="1"/>
    <col min="5404" max="5404" width="0" style="478" hidden="1" customWidth="1"/>
    <col min="5405" max="5405" width="3.7109375" style="478" customWidth="1"/>
    <col min="5406" max="5406" width="11.140625" style="478" bestFit="1" customWidth="1"/>
    <col min="5407" max="5409" width="10.5703125" style="478"/>
    <col min="5410" max="5410" width="10.140625" style="478" customWidth="1"/>
    <col min="5411" max="5639" width="10.5703125" style="478"/>
    <col min="5640" max="5647" width="0" style="478" hidden="1" customWidth="1"/>
    <col min="5648" max="5650" width="3.7109375" style="478" customWidth="1"/>
    <col min="5651" max="5651" width="12.7109375" style="478" customWidth="1"/>
    <col min="5652" max="5652" width="47.42578125" style="478" customWidth="1"/>
    <col min="5653" max="5656" width="0" style="478" hidden="1" customWidth="1"/>
    <col min="5657" max="5657" width="11.7109375" style="478" customWidth="1"/>
    <col min="5658" max="5658" width="6.42578125" style="478" bestFit="1" customWidth="1"/>
    <col min="5659" max="5659" width="11.7109375" style="478" customWidth="1"/>
    <col min="5660" max="5660" width="0" style="478" hidden="1" customWidth="1"/>
    <col min="5661" max="5661" width="3.7109375" style="478" customWidth="1"/>
    <col min="5662" max="5662" width="11.140625" style="478" bestFit="1" customWidth="1"/>
    <col min="5663" max="5665" width="10.5703125" style="478"/>
    <col min="5666" max="5666" width="10.140625" style="478" customWidth="1"/>
    <col min="5667" max="5895" width="10.5703125" style="478"/>
    <col min="5896" max="5903" width="0" style="478" hidden="1" customWidth="1"/>
    <col min="5904" max="5906" width="3.7109375" style="478" customWidth="1"/>
    <col min="5907" max="5907" width="12.7109375" style="478" customWidth="1"/>
    <col min="5908" max="5908" width="47.42578125" style="478" customWidth="1"/>
    <col min="5909" max="5912" width="0" style="478" hidden="1" customWidth="1"/>
    <col min="5913" max="5913" width="11.7109375" style="478" customWidth="1"/>
    <col min="5914" max="5914" width="6.42578125" style="478" bestFit="1" customWidth="1"/>
    <col min="5915" max="5915" width="11.7109375" style="478" customWidth="1"/>
    <col min="5916" max="5916" width="0" style="478" hidden="1" customWidth="1"/>
    <col min="5917" max="5917" width="3.7109375" style="478" customWidth="1"/>
    <col min="5918" max="5918" width="11.140625" style="478" bestFit="1" customWidth="1"/>
    <col min="5919" max="5921" width="10.5703125" style="478"/>
    <col min="5922" max="5922" width="10.140625" style="478" customWidth="1"/>
    <col min="5923" max="6151" width="10.5703125" style="478"/>
    <col min="6152" max="6159" width="0" style="478" hidden="1" customWidth="1"/>
    <col min="6160" max="6162" width="3.7109375" style="478" customWidth="1"/>
    <col min="6163" max="6163" width="12.7109375" style="478" customWidth="1"/>
    <col min="6164" max="6164" width="47.42578125" style="478" customWidth="1"/>
    <col min="6165" max="6168" width="0" style="478" hidden="1" customWidth="1"/>
    <col min="6169" max="6169" width="11.7109375" style="478" customWidth="1"/>
    <col min="6170" max="6170" width="6.42578125" style="478" bestFit="1" customWidth="1"/>
    <col min="6171" max="6171" width="11.7109375" style="478" customWidth="1"/>
    <col min="6172" max="6172" width="0" style="478" hidden="1" customWidth="1"/>
    <col min="6173" max="6173" width="3.7109375" style="478" customWidth="1"/>
    <col min="6174" max="6174" width="11.140625" style="478" bestFit="1" customWidth="1"/>
    <col min="6175" max="6177" width="10.5703125" style="478"/>
    <col min="6178" max="6178" width="10.140625" style="478" customWidth="1"/>
    <col min="6179" max="6407" width="10.5703125" style="478"/>
    <col min="6408" max="6415" width="0" style="478" hidden="1" customWidth="1"/>
    <col min="6416" max="6418" width="3.7109375" style="478" customWidth="1"/>
    <col min="6419" max="6419" width="12.7109375" style="478" customWidth="1"/>
    <col min="6420" max="6420" width="47.42578125" style="478" customWidth="1"/>
    <col min="6421" max="6424" width="0" style="478" hidden="1" customWidth="1"/>
    <col min="6425" max="6425" width="11.7109375" style="478" customWidth="1"/>
    <col min="6426" max="6426" width="6.42578125" style="478" bestFit="1" customWidth="1"/>
    <col min="6427" max="6427" width="11.7109375" style="478" customWidth="1"/>
    <col min="6428" max="6428" width="0" style="478" hidden="1" customWidth="1"/>
    <col min="6429" max="6429" width="3.7109375" style="478" customWidth="1"/>
    <col min="6430" max="6430" width="11.140625" style="478" bestFit="1" customWidth="1"/>
    <col min="6431" max="6433" width="10.5703125" style="478"/>
    <col min="6434" max="6434" width="10.140625" style="478" customWidth="1"/>
    <col min="6435" max="6663" width="10.5703125" style="478"/>
    <col min="6664" max="6671" width="0" style="478" hidden="1" customWidth="1"/>
    <col min="6672" max="6674" width="3.7109375" style="478" customWidth="1"/>
    <col min="6675" max="6675" width="12.7109375" style="478" customWidth="1"/>
    <col min="6676" max="6676" width="47.42578125" style="478" customWidth="1"/>
    <col min="6677" max="6680" width="0" style="478" hidden="1" customWidth="1"/>
    <col min="6681" max="6681" width="11.7109375" style="478" customWidth="1"/>
    <col min="6682" max="6682" width="6.42578125" style="478" bestFit="1" customWidth="1"/>
    <col min="6683" max="6683" width="11.7109375" style="478" customWidth="1"/>
    <col min="6684" max="6684" width="0" style="478" hidden="1" customWidth="1"/>
    <col min="6685" max="6685" width="3.7109375" style="478" customWidth="1"/>
    <col min="6686" max="6686" width="11.140625" style="478" bestFit="1" customWidth="1"/>
    <col min="6687" max="6689" width="10.5703125" style="478"/>
    <col min="6690" max="6690" width="10.140625" style="478" customWidth="1"/>
    <col min="6691" max="6919" width="10.5703125" style="478"/>
    <col min="6920" max="6927" width="0" style="478" hidden="1" customWidth="1"/>
    <col min="6928" max="6930" width="3.7109375" style="478" customWidth="1"/>
    <col min="6931" max="6931" width="12.7109375" style="478" customWidth="1"/>
    <col min="6932" max="6932" width="47.42578125" style="478" customWidth="1"/>
    <col min="6933" max="6936" width="0" style="478" hidden="1" customWidth="1"/>
    <col min="6937" max="6937" width="11.7109375" style="478" customWidth="1"/>
    <col min="6938" max="6938" width="6.42578125" style="478" bestFit="1" customWidth="1"/>
    <col min="6939" max="6939" width="11.7109375" style="478" customWidth="1"/>
    <col min="6940" max="6940" width="0" style="478" hidden="1" customWidth="1"/>
    <col min="6941" max="6941" width="3.7109375" style="478" customWidth="1"/>
    <col min="6942" max="6942" width="11.140625" style="478" bestFit="1" customWidth="1"/>
    <col min="6943" max="6945" width="10.5703125" style="478"/>
    <col min="6946" max="6946" width="10.140625" style="478" customWidth="1"/>
    <col min="6947" max="7175" width="10.5703125" style="478"/>
    <col min="7176" max="7183" width="0" style="478" hidden="1" customWidth="1"/>
    <col min="7184" max="7186" width="3.7109375" style="478" customWidth="1"/>
    <col min="7187" max="7187" width="12.7109375" style="478" customWidth="1"/>
    <col min="7188" max="7188" width="47.42578125" style="478" customWidth="1"/>
    <col min="7189" max="7192" width="0" style="478" hidden="1" customWidth="1"/>
    <col min="7193" max="7193" width="11.7109375" style="478" customWidth="1"/>
    <col min="7194" max="7194" width="6.42578125" style="478" bestFit="1" customWidth="1"/>
    <col min="7195" max="7195" width="11.7109375" style="478" customWidth="1"/>
    <col min="7196" max="7196" width="0" style="478" hidden="1" customWidth="1"/>
    <col min="7197" max="7197" width="3.7109375" style="478" customWidth="1"/>
    <col min="7198" max="7198" width="11.140625" style="478" bestFit="1" customWidth="1"/>
    <col min="7199" max="7201" width="10.5703125" style="478"/>
    <col min="7202" max="7202" width="10.140625" style="478" customWidth="1"/>
    <col min="7203" max="7431" width="10.5703125" style="478"/>
    <col min="7432" max="7439" width="0" style="478" hidden="1" customWidth="1"/>
    <col min="7440" max="7442" width="3.7109375" style="478" customWidth="1"/>
    <col min="7443" max="7443" width="12.7109375" style="478" customWidth="1"/>
    <col min="7444" max="7444" width="47.42578125" style="478" customWidth="1"/>
    <col min="7445" max="7448" width="0" style="478" hidden="1" customWidth="1"/>
    <col min="7449" max="7449" width="11.7109375" style="478" customWidth="1"/>
    <col min="7450" max="7450" width="6.42578125" style="478" bestFit="1" customWidth="1"/>
    <col min="7451" max="7451" width="11.7109375" style="478" customWidth="1"/>
    <col min="7452" max="7452" width="0" style="478" hidden="1" customWidth="1"/>
    <col min="7453" max="7453" width="3.7109375" style="478" customWidth="1"/>
    <col min="7454" max="7454" width="11.140625" style="478" bestFit="1" customWidth="1"/>
    <col min="7455" max="7457" width="10.5703125" style="478"/>
    <col min="7458" max="7458" width="10.140625" style="478" customWidth="1"/>
    <col min="7459" max="7687" width="10.5703125" style="478"/>
    <col min="7688" max="7695" width="0" style="478" hidden="1" customWidth="1"/>
    <col min="7696" max="7698" width="3.7109375" style="478" customWidth="1"/>
    <col min="7699" max="7699" width="12.7109375" style="478" customWidth="1"/>
    <col min="7700" max="7700" width="47.42578125" style="478" customWidth="1"/>
    <col min="7701" max="7704" width="0" style="478" hidden="1" customWidth="1"/>
    <col min="7705" max="7705" width="11.7109375" style="478" customWidth="1"/>
    <col min="7706" max="7706" width="6.42578125" style="478" bestFit="1" customWidth="1"/>
    <col min="7707" max="7707" width="11.7109375" style="478" customWidth="1"/>
    <col min="7708" max="7708" width="0" style="478" hidden="1" customWidth="1"/>
    <col min="7709" max="7709" width="3.7109375" style="478" customWidth="1"/>
    <col min="7710" max="7710" width="11.140625" style="478" bestFit="1" customWidth="1"/>
    <col min="7711" max="7713" width="10.5703125" style="478"/>
    <col min="7714" max="7714" width="10.140625" style="478" customWidth="1"/>
    <col min="7715" max="7943" width="10.5703125" style="478"/>
    <col min="7944" max="7951" width="0" style="478" hidden="1" customWidth="1"/>
    <col min="7952" max="7954" width="3.7109375" style="478" customWidth="1"/>
    <col min="7955" max="7955" width="12.7109375" style="478" customWidth="1"/>
    <col min="7956" max="7956" width="47.42578125" style="478" customWidth="1"/>
    <col min="7957" max="7960" width="0" style="478" hidden="1" customWidth="1"/>
    <col min="7961" max="7961" width="11.7109375" style="478" customWidth="1"/>
    <col min="7962" max="7962" width="6.42578125" style="478" bestFit="1" customWidth="1"/>
    <col min="7963" max="7963" width="11.7109375" style="478" customWidth="1"/>
    <col min="7964" max="7964" width="0" style="478" hidden="1" customWidth="1"/>
    <col min="7965" max="7965" width="3.7109375" style="478" customWidth="1"/>
    <col min="7966" max="7966" width="11.140625" style="478" bestFit="1" customWidth="1"/>
    <col min="7967" max="7969" width="10.5703125" style="478"/>
    <col min="7970" max="7970" width="10.140625" style="478" customWidth="1"/>
    <col min="7971" max="8199" width="10.5703125" style="478"/>
    <col min="8200" max="8207" width="0" style="478" hidden="1" customWidth="1"/>
    <col min="8208" max="8210" width="3.7109375" style="478" customWidth="1"/>
    <col min="8211" max="8211" width="12.7109375" style="478" customWidth="1"/>
    <col min="8212" max="8212" width="47.42578125" style="478" customWidth="1"/>
    <col min="8213" max="8216" width="0" style="478" hidden="1" customWidth="1"/>
    <col min="8217" max="8217" width="11.7109375" style="478" customWidth="1"/>
    <col min="8218" max="8218" width="6.42578125" style="478" bestFit="1" customWidth="1"/>
    <col min="8219" max="8219" width="11.7109375" style="478" customWidth="1"/>
    <col min="8220" max="8220" width="0" style="478" hidden="1" customWidth="1"/>
    <col min="8221" max="8221" width="3.7109375" style="478" customWidth="1"/>
    <col min="8222" max="8222" width="11.140625" style="478" bestFit="1" customWidth="1"/>
    <col min="8223" max="8225" width="10.5703125" style="478"/>
    <col min="8226" max="8226" width="10.140625" style="478" customWidth="1"/>
    <col min="8227" max="8455" width="10.5703125" style="478"/>
    <col min="8456" max="8463" width="0" style="478" hidden="1" customWidth="1"/>
    <col min="8464" max="8466" width="3.7109375" style="478" customWidth="1"/>
    <col min="8467" max="8467" width="12.7109375" style="478" customWidth="1"/>
    <col min="8468" max="8468" width="47.42578125" style="478" customWidth="1"/>
    <col min="8469" max="8472" width="0" style="478" hidden="1" customWidth="1"/>
    <col min="8473" max="8473" width="11.7109375" style="478" customWidth="1"/>
    <col min="8474" max="8474" width="6.42578125" style="478" bestFit="1" customWidth="1"/>
    <col min="8475" max="8475" width="11.7109375" style="478" customWidth="1"/>
    <col min="8476" max="8476" width="0" style="478" hidden="1" customWidth="1"/>
    <col min="8477" max="8477" width="3.7109375" style="478" customWidth="1"/>
    <col min="8478" max="8478" width="11.140625" style="478" bestFit="1" customWidth="1"/>
    <col min="8479" max="8481" width="10.5703125" style="478"/>
    <col min="8482" max="8482" width="10.140625" style="478" customWidth="1"/>
    <col min="8483" max="8711" width="10.5703125" style="478"/>
    <col min="8712" max="8719" width="0" style="478" hidden="1" customWidth="1"/>
    <col min="8720" max="8722" width="3.7109375" style="478" customWidth="1"/>
    <col min="8723" max="8723" width="12.7109375" style="478" customWidth="1"/>
    <col min="8724" max="8724" width="47.42578125" style="478" customWidth="1"/>
    <col min="8725" max="8728" width="0" style="478" hidden="1" customWidth="1"/>
    <col min="8729" max="8729" width="11.7109375" style="478" customWidth="1"/>
    <col min="8730" max="8730" width="6.42578125" style="478" bestFit="1" customWidth="1"/>
    <col min="8731" max="8731" width="11.7109375" style="478" customWidth="1"/>
    <col min="8732" max="8732" width="0" style="478" hidden="1" customWidth="1"/>
    <col min="8733" max="8733" width="3.7109375" style="478" customWidth="1"/>
    <col min="8734" max="8734" width="11.140625" style="478" bestFit="1" customWidth="1"/>
    <col min="8735" max="8737" width="10.5703125" style="478"/>
    <col min="8738" max="8738" width="10.140625" style="478" customWidth="1"/>
    <col min="8739" max="8967" width="10.5703125" style="478"/>
    <col min="8968" max="8975" width="0" style="478" hidden="1" customWidth="1"/>
    <col min="8976" max="8978" width="3.7109375" style="478" customWidth="1"/>
    <col min="8979" max="8979" width="12.7109375" style="478" customWidth="1"/>
    <col min="8980" max="8980" width="47.42578125" style="478" customWidth="1"/>
    <col min="8981" max="8984" width="0" style="478" hidden="1" customWidth="1"/>
    <col min="8985" max="8985" width="11.7109375" style="478" customWidth="1"/>
    <col min="8986" max="8986" width="6.42578125" style="478" bestFit="1" customWidth="1"/>
    <col min="8987" max="8987" width="11.7109375" style="478" customWidth="1"/>
    <col min="8988" max="8988" width="0" style="478" hidden="1" customWidth="1"/>
    <col min="8989" max="8989" width="3.7109375" style="478" customWidth="1"/>
    <col min="8990" max="8990" width="11.140625" style="478" bestFit="1" customWidth="1"/>
    <col min="8991" max="8993" width="10.5703125" style="478"/>
    <col min="8994" max="8994" width="10.140625" style="478" customWidth="1"/>
    <col min="8995" max="9223" width="10.5703125" style="478"/>
    <col min="9224" max="9231" width="0" style="478" hidden="1" customWidth="1"/>
    <col min="9232" max="9234" width="3.7109375" style="478" customWidth="1"/>
    <col min="9235" max="9235" width="12.7109375" style="478" customWidth="1"/>
    <col min="9236" max="9236" width="47.42578125" style="478" customWidth="1"/>
    <col min="9237" max="9240" width="0" style="478" hidden="1" customWidth="1"/>
    <col min="9241" max="9241" width="11.7109375" style="478" customWidth="1"/>
    <col min="9242" max="9242" width="6.42578125" style="478" bestFit="1" customWidth="1"/>
    <col min="9243" max="9243" width="11.7109375" style="478" customWidth="1"/>
    <col min="9244" max="9244" width="0" style="478" hidden="1" customWidth="1"/>
    <col min="9245" max="9245" width="3.7109375" style="478" customWidth="1"/>
    <col min="9246" max="9246" width="11.140625" style="478" bestFit="1" customWidth="1"/>
    <col min="9247" max="9249" width="10.5703125" style="478"/>
    <col min="9250" max="9250" width="10.140625" style="478" customWidth="1"/>
    <col min="9251" max="9479" width="10.5703125" style="478"/>
    <col min="9480" max="9487" width="0" style="478" hidden="1" customWidth="1"/>
    <col min="9488" max="9490" width="3.7109375" style="478" customWidth="1"/>
    <col min="9491" max="9491" width="12.7109375" style="478" customWidth="1"/>
    <col min="9492" max="9492" width="47.42578125" style="478" customWidth="1"/>
    <col min="9493" max="9496" width="0" style="478" hidden="1" customWidth="1"/>
    <col min="9497" max="9497" width="11.7109375" style="478" customWidth="1"/>
    <col min="9498" max="9498" width="6.42578125" style="478" bestFit="1" customWidth="1"/>
    <col min="9499" max="9499" width="11.7109375" style="478" customWidth="1"/>
    <col min="9500" max="9500" width="0" style="478" hidden="1" customWidth="1"/>
    <col min="9501" max="9501" width="3.7109375" style="478" customWidth="1"/>
    <col min="9502" max="9502" width="11.140625" style="478" bestFit="1" customWidth="1"/>
    <col min="9503" max="9505" width="10.5703125" style="478"/>
    <col min="9506" max="9506" width="10.140625" style="478" customWidth="1"/>
    <col min="9507" max="9735" width="10.5703125" style="478"/>
    <col min="9736" max="9743" width="0" style="478" hidden="1" customWidth="1"/>
    <col min="9744" max="9746" width="3.7109375" style="478" customWidth="1"/>
    <col min="9747" max="9747" width="12.7109375" style="478" customWidth="1"/>
    <col min="9748" max="9748" width="47.42578125" style="478" customWidth="1"/>
    <col min="9749" max="9752" width="0" style="478" hidden="1" customWidth="1"/>
    <col min="9753" max="9753" width="11.7109375" style="478" customWidth="1"/>
    <col min="9754" max="9754" width="6.42578125" style="478" bestFit="1" customWidth="1"/>
    <col min="9755" max="9755" width="11.7109375" style="478" customWidth="1"/>
    <col min="9756" max="9756" width="0" style="478" hidden="1" customWidth="1"/>
    <col min="9757" max="9757" width="3.7109375" style="478" customWidth="1"/>
    <col min="9758" max="9758" width="11.140625" style="478" bestFit="1" customWidth="1"/>
    <col min="9759" max="9761" width="10.5703125" style="478"/>
    <col min="9762" max="9762" width="10.140625" style="478" customWidth="1"/>
    <col min="9763" max="9991" width="10.5703125" style="478"/>
    <col min="9992" max="9999" width="0" style="478" hidden="1" customWidth="1"/>
    <col min="10000" max="10002" width="3.7109375" style="478" customWidth="1"/>
    <col min="10003" max="10003" width="12.7109375" style="478" customWidth="1"/>
    <col min="10004" max="10004" width="47.42578125" style="478" customWidth="1"/>
    <col min="10005" max="10008" width="0" style="478" hidden="1" customWidth="1"/>
    <col min="10009" max="10009" width="11.7109375" style="478" customWidth="1"/>
    <col min="10010" max="10010" width="6.42578125" style="478" bestFit="1" customWidth="1"/>
    <col min="10011" max="10011" width="11.7109375" style="478" customWidth="1"/>
    <col min="10012" max="10012" width="0" style="478" hidden="1" customWidth="1"/>
    <col min="10013" max="10013" width="3.7109375" style="478" customWidth="1"/>
    <col min="10014" max="10014" width="11.140625" style="478" bestFit="1" customWidth="1"/>
    <col min="10015" max="10017" width="10.5703125" style="478"/>
    <col min="10018" max="10018" width="10.140625" style="478" customWidth="1"/>
    <col min="10019" max="10247" width="10.5703125" style="478"/>
    <col min="10248" max="10255" width="0" style="478" hidden="1" customWidth="1"/>
    <col min="10256" max="10258" width="3.7109375" style="478" customWidth="1"/>
    <col min="10259" max="10259" width="12.7109375" style="478" customWidth="1"/>
    <col min="10260" max="10260" width="47.42578125" style="478" customWidth="1"/>
    <col min="10261" max="10264" width="0" style="478" hidden="1" customWidth="1"/>
    <col min="10265" max="10265" width="11.7109375" style="478" customWidth="1"/>
    <col min="10266" max="10266" width="6.42578125" style="478" bestFit="1" customWidth="1"/>
    <col min="10267" max="10267" width="11.7109375" style="478" customWidth="1"/>
    <col min="10268" max="10268" width="0" style="478" hidden="1" customWidth="1"/>
    <col min="10269" max="10269" width="3.7109375" style="478" customWidth="1"/>
    <col min="10270" max="10270" width="11.140625" style="478" bestFit="1" customWidth="1"/>
    <col min="10271" max="10273" width="10.5703125" style="478"/>
    <col min="10274" max="10274" width="10.140625" style="478" customWidth="1"/>
    <col min="10275" max="10503" width="10.5703125" style="478"/>
    <col min="10504" max="10511" width="0" style="478" hidden="1" customWidth="1"/>
    <col min="10512" max="10514" width="3.7109375" style="478" customWidth="1"/>
    <col min="10515" max="10515" width="12.7109375" style="478" customWidth="1"/>
    <col min="10516" max="10516" width="47.42578125" style="478" customWidth="1"/>
    <col min="10517" max="10520" width="0" style="478" hidden="1" customWidth="1"/>
    <col min="10521" max="10521" width="11.7109375" style="478" customWidth="1"/>
    <col min="10522" max="10522" width="6.42578125" style="478" bestFit="1" customWidth="1"/>
    <col min="10523" max="10523" width="11.7109375" style="478" customWidth="1"/>
    <col min="10524" max="10524" width="0" style="478" hidden="1" customWidth="1"/>
    <col min="10525" max="10525" width="3.7109375" style="478" customWidth="1"/>
    <col min="10526" max="10526" width="11.140625" style="478" bestFit="1" customWidth="1"/>
    <col min="10527" max="10529" width="10.5703125" style="478"/>
    <col min="10530" max="10530" width="10.140625" style="478" customWidth="1"/>
    <col min="10531" max="10759" width="10.5703125" style="478"/>
    <col min="10760" max="10767" width="0" style="478" hidden="1" customWidth="1"/>
    <col min="10768" max="10770" width="3.7109375" style="478" customWidth="1"/>
    <col min="10771" max="10771" width="12.7109375" style="478" customWidth="1"/>
    <col min="10772" max="10772" width="47.42578125" style="478" customWidth="1"/>
    <col min="10773" max="10776" width="0" style="478" hidden="1" customWidth="1"/>
    <col min="10777" max="10777" width="11.7109375" style="478" customWidth="1"/>
    <col min="10778" max="10778" width="6.42578125" style="478" bestFit="1" customWidth="1"/>
    <col min="10779" max="10779" width="11.7109375" style="478" customWidth="1"/>
    <col min="10780" max="10780" width="0" style="478" hidden="1" customWidth="1"/>
    <col min="10781" max="10781" width="3.7109375" style="478" customWidth="1"/>
    <col min="10782" max="10782" width="11.140625" style="478" bestFit="1" customWidth="1"/>
    <col min="10783" max="10785" width="10.5703125" style="478"/>
    <col min="10786" max="10786" width="10.140625" style="478" customWidth="1"/>
    <col min="10787" max="11015" width="10.5703125" style="478"/>
    <col min="11016" max="11023" width="0" style="478" hidden="1" customWidth="1"/>
    <col min="11024" max="11026" width="3.7109375" style="478" customWidth="1"/>
    <col min="11027" max="11027" width="12.7109375" style="478" customWidth="1"/>
    <col min="11028" max="11028" width="47.42578125" style="478" customWidth="1"/>
    <col min="11029" max="11032" width="0" style="478" hidden="1" customWidth="1"/>
    <col min="11033" max="11033" width="11.7109375" style="478" customWidth="1"/>
    <col min="11034" max="11034" width="6.42578125" style="478" bestFit="1" customWidth="1"/>
    <col min="11035" max="11035" width="11.7109375" style="478" customWidth="1"/>
    <col min="11036" max="11036" width="0" style="478" hidden="1" customWidth="1"/>
    <col min="11037" max="11037" width="3.7109375" style="478" customWidth="1"/>
    <col min="11038" max="11038" width="11.140625" style="478" bestFit="1" customWidth="1"/>
    <col min="11039" max="11041" width="10.5703125" style="478"/>
    <col min="11042" max="11042" width="10.140625" style="478" customWidth="1"/>
    <col min="11043" max="11271" width="10.5703125" style="478"/>
    <col min="11272" max="11279" width="0" style="478" hidden="1" customWidth="1"/>
    <col min="11280" max="11282" width="3.7109375" style="478" customWidth="1"/>
    <col min="11283" max="11283" width="12.7109375" style="478" customWidth="1"/>
    <col min="11284" max="11284" width="47.42578125" style="478" customWidth="1"/>
    <col min="11285" max="11288" width="0" style="478" hidden="1" customWidth="1"/>
    <col min="11289" max="11289" width="11.7109375" style="478" customWidth="1"/>
    <col min="11290" max="11290" width="6.42578125" style="478" bestFit="1" customWidth="1"/>
    <col min="11291" max="11291" width="11.7109375" style="478" customWidth="1"/>
    <col min="11292" max="11292" width="0" style="478" hidden="1" customWidth="1"/>
    <col min="11293" max="11293" width="3.7109375" style="478" customWidth="1"/>
    <col min="11294" max="11294" width="11.140625" style="478" bestFit="1" customWidth="1"/>
    <col min="11295" max="11297" width="10.5703125" style="478"/>
    <col min="11298" max="11298" width="10.140625" style="478" customWidth="1"/>
    <col min="11299" max="11527" width="10.5703125" style="478"/>
    <col min="11528" max="11535" width="0" style="478" hidden="1" customWidth="1"/>
    <col min="11536" max="11538" width="3.7109375" style="478" customWidth="1"/>
    <col min="11539" max="11539" width="12.7109375" style="478" customWidth="1"/>
    <col min="11540" max="11540" width="47.42578125" style="478" customWidth="1"/>
    <col min="11541" max="11544" width="0" style="478" hidden="1" customWidth="1"/>
    <col min="11545" max="11545" width="11.7109375" style="478" customWidth="1"/>
    <col min="11546" max="11546" width="6.42578125" style="478" bestFit="1" customWidth="1"/>
    <col min="11547" max="11547" width="11.7109375" style="478" customWidth="1"/>
    <col min="11548" max="11548" width="0" style="478" hidden="1" customWidth="1"/>
    <col min="11549" max="11549" width="3.7109375" style="478" customWidth="1"/>
    <col min="11550" max="11550" width="11.140625" style="478" bestFit="1" customWidth="1"/>
    <col min="11551" max="11553" width="10.5703125" style="478"/>
    <col min="11554" max="11554" width="10.140625" style="478" customWidth="1"/>
    <col min="11555" max="11783" width="10.5703125" style="478"/>
    <col min="11784" max="11791" width="0" style="478" hidden="1" customWidth="1"/>
    <col min="11792" max="11794" width="3.7109375" style="478" customWidth="1"/>
    <col min="11795" max="11795" width="12.7109375" style="478" customWidth="1"/>
    <col min="11796" max="11796" width="47.42578125" style="478" customWidth="1"/>
    <col min="11797" max="11800" width="0" style="478" hidden="1" customWidth="1"/>
    <col min="11801" max="11801" width="11.7109375" style="478" customWidth="1"/>
    <col min="11802" max="11802" width="6.42578125" style="478" bestFit="1" customWidth="1"/>
    <col min="11803" max="11803" width="11.7109375" style="478" customWidth="1"/>
    <col min="11804" max="11804" width="0" style="478" hidden="1" customWidth="1"/>
    <col min="11805" max="11805" width="3.7109375" style="478" customWidth="1"/>
    <col min="11806" max="11806" width="11.140625" style="478" bestFit="1" customWidth="1"/>
    <col min="11807" max="11809" width="10.5703125" style="478"/>
    <col min="11810" max="11810" width="10.140625" style="478" customWidth="1"/>
    <col min="11811" max="12039" width="10.5703125" style="478"/>
    <col min="12040" max="12047" width="0" style="478" hidden="1" customWidth="1"/>
    <col min="12048" max="12050" width="3.7109375" style="478" customWidth="1"/>
    <col min="12051" max="12051" width="12.7109375" style="478" customWidth="1"/>
    <col min="12052" max="12052" width="47.42578125" style="478" customWidth="1"/>
    <col min="12053" max="12056" width="0" style="478" hidden="1" customWidth="1"/>
    <col min="12057" max="12057" width="11.7109375" style="478" customWidth="1"/>
    <col min="12058" max="12058" width="6.42578125" style="478" bestFit="1" customWidth="1"/>
    <col min="12059" max="12059" width="11.7109375" style="478" customWidth="1"/>
    <col min="12060" max="12060" width="0" style="478" hidden="1" customWidth="1"/>
    <col min="12061" max="12061" width="3.7109375" style="478" customWidth="1"/>
    <col min="12062" max="12062" width="11.140625" style="478" bestFit="1" customWidth="1"/>
    <col min="12063" max="12065" width="10.5703125" style="478"/>
    <col min="12066" max="12066" width="10.140625" style="478" customWidth="1"/>
    <col min="12067" max="12295" width="10.5703125" style="478"/>
    <col min="12296" max="12303" width="0" style="478" hidden="1" customWidth="1"/>
    <col min="12304" max="12306" width="3.7109375" style="478" customWidth="1"/>
    <col min="12307" max="12307" width="12.7109375" style="478" customWidth="1"/>
    <col min="12308" max="12308" width="47.42578125" style="478" customWidth="1"/>
    <col min="12309" max="12312" width="0" style="478" hidden="1" customWidth="1"/>
    <col min="12313" max="12313" width="11.7109375" style="478" customWidth="1"/>
    <col min="12314" max="12314" width="6.42578125" style="478" bestFit="1" customWidth="1"/>
    <col min="12315" max="12315" width="11.7109375" style="478" customWidth="1"/>
    <col min="12316" max="12316" width="0" style="478" hidden="1" customWidth="1"/>
    <col min="12317" max="12317" width="3.7109375" style="478" customWidth="1"/>
    <col min="12318" max="12318" width="11.140625" style="478" bestFit="1" customWidth="1"/>
    <col min="12319" max="12321" width="10.5703125" style="478"/>
    <col min="12322" max="12322" width="10.140625" style="478" customWidth="1"/>
    <col min="12323" max="12551" width="10.5703125" style="478"/>
    <col min="12552" max="12559" width="0" style="478" hidden="1" customWidth="1"/>
    <col min="12560" max="12562" width="3.7109375" style="478" customWidth="1"/>
    <col min="12563" max="12563" width="12.7109375" style="478" customWidth="1"/>
    <col min="12564" max="12564" width="47.42578125" style="478" customWidth="1"/>
    <col min="12565" max="12568" width="0" style="478" hidden="1" customWidth="1"/>
    <col min="12569" max="12569" width="11.7109375" style="478" customWidth="1"/>
    <col min="12570" max="12570" width="6.42578125" style="478" bestFit="1" customWidth="1"/>
    <col min="12571" max="12571" width="11.7109375" style="478" customWidth="1"/>
    <col min="12572" max="12572" width="0" style="478" hidden="1" customWidth="1"/>
    <col min="12573" max="12573" width="3.7109375" style="478" customWidth="1"/>
    <col min="12574" max="12574" width="11.140625" style="478" bestFit="1" customWidth="1"/>
    <col min="12575" max="12577" width="10.5703125" style="478"/>
    <col min="12578" max="12578" width="10.140625" style="478" customWidth="1"/>
    <col min="12579" max="12807" width="10.5703125" style="478"/>
    <col min="12808" max="12815" width="0" style="478" hidden="1" customWidth="1"/>
    <col min="12816" max="12818" width="3.7109375" style="478" customWidth="1"/>
    <col min="12819" max="12819" width="12.7109375" style="478" customWidth="1"/>
    <col min="12820" max="12820" width="47.42578125" style="478" customWidth="1"/>
    <col min="12821" max="12824" width="0" style="478" hidden="1" customWidth="1"/>
    <col min="12825" max="12825" width="11.7109375" style="478" customWidth="1"/>
    <col min="12826" max="12826" width="6.42578125" style="478" bestFit="1" customWidth="1"/>
    <col min="12827" max="12827" width="11.7109375" style="478" customWidth="1"/>
    <col min="12828" max="12828" width="0" style="478" hidden="1" customWidth="1"/>
    <col min="12829" max="12829" width="3.7109375" style="478" customWidth="1"/>
    <col min="12830" max="12830" width="11.140625" style="478" bestFit="1" customWidth="1"/>
    <col min="12831" max="12833" width="10.5703125" style="478"/>
    <col min="12834" max="12834" width="10.140625" style="478" customWidth="1"/>
    <col min="12835" max="13063" width="10.5703125" style="478"/>
    <col min="13064" max="13071" width="0" style="478" hidden="1" customWidth="1"/>
    <col min="13072" max="13074" width="3.7109375" style="478" customWidth="1"/>
    <col min="13075" max="13075" width="12.7109375" style="478" customWidth="1"/>
    <col min="13076" max="13076" width="47.42578125" style="478" customWidth="1"/>
    <col min="13077" max="13080" width="0" style="478" hidden="1" customWidth="1"/>
    <col min="13081" max="13081" width="11.7109375" style="478" customWidth="1"/>
    <col min="13082" max="13082" width="6.42578125" style="478" bestFit="1" customWidth="1"/>
    <col min="13083" max="13083" width="11.7109375" style="478" customWidth="1"/>
    <col min="13084" max="13084" width="0" style="478" hidden="1" customWidth="1"/>
    <col min="13085" max="13085" width="3.7109375" style="478" customWidth="1"/>
    <col min="13086" max="13086" width="11.140625" style="478" bestFit="1" customWidth="1"/>
    <col min="13087" max="13089" width="10.5703125" style="478"/>
    <col min="13090" max="13090" width="10.140625" style="478" customWidth="1"/>
    <col min="13091" max="13319" width="10.5703125" style="478"/>
    <col min="13320" max="13327" width="0" style="478" hidden="1" customWidth="1"/>
    <col min="13328" max="13330" width="3.7109375" style="478" customWidth="1"/>
    <col min="13331" max="13331" width="12.7109375" style="478" customWidth="1"/>
    <col min="13332" max="13332" width="47.42578125" style="478" customWidth="1"/>
    <col min="13333" max="13336" width="0" style="478" hidden="1" customWidth="1"/>
    <col min="13337" max="13337" width="11.7109375" style="478" customWidth="1"/>
    <col min="13338" max="13338" width="6.42578125" style="478" bestFit="1" customWidth="1"/>
    <col min="13339" max="13339" width="11.7109375" style="478" customWidth="1"/>
    <col min="13340" max="13340" width="0" style="478" hidden="1" customWidth="1"/>
    <col min="13341" max="13341" width="3.7109375" style="478" customWidth="1"/>
    <col min="13342" max="13342" width="11.140625" style="478" bestFit="1" customWidth="1"/>
    <col min="13343" max="13345" width="10.5703125" style="478"/>
    <col min="13346" max="13346" width="10.140625" style="478" customWidth="1"/>
    <col min="13347" max="13575" width="10.5703125" style="478"/>
    <col min="13576" max="13583" width="0" style="478" hidden="1" customWidth="1"/>
    <col min="13584" max="13586" width="3.7109375" style="478" customWidth="1"/>
    <col min="13587" max="13587" width="12.7109375" style="478" customWidth="1"/>
    <col min="13588" max="13588" width="47.42578125" style="478" customWidth="1"/>
    <col min="13589" max="13592" width="0" style="478" hidden="1" customWidth="1"/>
    <col min="13593" max="13593" width="11.7109375" style="478" customWidth="1"/>
    <col min="13594" max="13594" width="6.42578125" style="478" bestFit="1" customWidth="1"/>
    <col min="13595" max="13595" width="11.7109375" style="478" customWidth="1"/>
    <col min="13596" max="13596" width="0" style="478" hidden="1" customWidth="1"/>
    <col min="13597" max="13597" width="3.7109375" style="478" customWidth="1"/>
    <col min="13598" max="13598" width="11.140625" style="478" bestFit="1" customWidth="1"/>
    <col min="13599" max="13601" width="10.5703125" style="478"/>
    <col min="13602" max="13602" width="10.140625" style="478" customWidth="1"/>
    <col min="13603" max="13831" width="10.5703125" style="478"/>
    <col min="13832" max="13839" width="0" style="478" hidden="1" customWidth="1"/>
    <col min="13840" max="13842" width="3.7109375" style="478" customWidth="1"/>
    <col min="13843" max="13843" width="12.7109375" style="478" customWidth="1"/>
    <col min="13844" max="13844" width="47.42578125" style="478" customWidth="1"/>
    <col min="13845" max="13848" width="0" style="478" hidden="1" customWidth="1"/>
    <col min="13849" max="13849" width="11.7109375" style="478" customWidth="1"/>
    <col min="13850" max="13850" width="6.42578125" style="478" bestFit="1" customWidth="1"/>
    <col min="13851" max="13851" width="11.7109375" style="478" customWidth="1"/>
    <col min="13852" max="13852" width="0" style="478" hidden="1" customWidth="1"/>
    <col min="13853" max="13853" width="3.7109375" style="478" customWidth="1"/>
    <col min="13854" max="13854" width="11.140625" style="478" bestFit="1" customWidth="1"/>
    <col min="13855" max="13857" width="10.5703125" style="478"/>
    <col min="13858" max="13858" width="10.140625" style="478" customWidth="1"/>
    <col min="13859" max="14087" width="10.5703125" style="478"/>
    <col min="14088" max="14095" width="0" style="478" hidden="1" customWidth="1"/>
    <col min="14096" max="14098" width="3.7109375" style="478" customWidth="1"/>
    <col min="14099" max="14099" width="12.7109375" style="478" customWidth="1"/>
    <col min="14100" max="14100" width="47.42578125" style="478" customWidth="1"/>
    <col min="14101" max="14104" width="0" style="478" hidden="1" customWidth="1"/>
    <col min="14105" max="14105" width="11.7109375" style="478" customWidth="1"/>
    <col min="14106" max="14106" width="6.42578125" style="478" bestFit="1" customWidth="1"/>
    <col min="14107" max="14107" width="11.7109375" style="478" customWidth="1"/>
    <col min="14108" max="14108" width="0" style="478" hidden="1" customWidth="1"/>
    <col min="14109" max="14109" width="3.7109375" style="478" customWidth="1"/>
    <col min="14110" max="14110" width="11.140625" style="478" bestFit="1" customWidth="1"/>
    <col min="14111" max="14113" width="10.5703125" style="478"/>
    <col min="14114" max="14114" width="10.140625" style="478" customWidth="1"/>
    <col min="14115" max="14343" width="10.5703125" style="478"/>
    <col min="14344" max="14351" width="0" style="478" hidden="1" customWidth="1"/>
    <col min="14352" max="14354" width="3.7109375" style="478" customWidth="1"/>
    <col min="14355" max="14355" width="12.7109375" style="478" customWidth="1"/>
    <col min="14356" max="14356" width="47.42578125" style="478" customWidth="1"/>
    <col min="14357" max="14360" width="0" style="478" hidden="1" customWidth="1"/>
    <col min="14361" max="14361" width="11.7109375" style="478" customWidth="1"/>
    <col min="14362" max="14362" width="6.42578125" style="478" bestFit="1" customWidth="1"/>
    <col min="14363" max="14363" width="11.7109375" style="478" customWidth="1"/>
    <col min="14364" max="14364" width="0" style="478" hidden="1" customWidth="1"/>
    <col min="14365" max="14365" width="3.7109375" style="478" customWidth="1"/>
    <col min="14366" max="14366" width="11.140625" style="478" bestFit="1" customWidth="1"/>
    <col min="14367" max="14369" width="10.5703125" style="478"/>
    <col min="14370" max="14370" width="10.140625" style="478" customWidth="1"/>
    <col min="14371" max="14599" width="10.5703125" style="478"/>
    <col min="14600" max="14607" width="0" style="478" hidden="1" customWidth="1"/>
    <col min="14608" max="14610" width="3.7109375" style="478" customWidth="1"/>
    <col min="14611" max="14611" width="12.7109375" style="478" customWidth="1"/>
    <col min="14612" max="14612" width="47.42578125" style="478" customWidth="1"/>
    <col min="14613" max="14616" width="0" style="478" hidden="1" customWidth="1"/>
    <col min="14617" max="14617" width="11.7109375" style="478" customWidth="1"/>
    <col min="14618" max="14618" width="6.42578125" style="478" bestFit="1" customWidth="1"/>
    <col min="14619" max="14619" width="11.7109375" style="478" customWidth="1"/>
    <col min="14620" max="14620" width="0" style="478" hidden="1" customWidth="1"/>
    <col min="14621" max="14621" width="3.7109375" style="478" customWidth="1"/>
    <col min="14622" max="14622" width="11.140625" style="478" bestFit="1" customWidth="1"/>
    <col min="14623" max="14625" width="10.5703125" style="478"/>
    <col min="14626" max="14626" width="10.140625" style="478" customWidth="1"/>
    <col min="14627" max="14855" width="10.5703125" style="478"/>
    <col min="14856" max="14863" width="0" style="478" hidden="1" customWidth="1"/>
    <col min="14864" max="14866" width="3.7109375" style="478" customWidth="1"/>
    <col min="14867" max="14867" width="12.7109375" style="478" customWidth="1"/>
    <col min="14868" max="14868" width="47.42578125" style="478" customWidth="1"/>
    <col min="14869" max="14872" width="0" style="478" hidden="1" customWidth="1"/>
    <col min="14873" max="14873" width="11.7109375" style="478" customWidth="1"/>
    <col min="14874" max="14874" width="6.42578125" style="478" bestFit="1" customWidth="1"/>
    <col min="14875" max="14875" width="11.7109375" style="478" customWidth="1"/>
    <col min="14876" max="14876" width="0" style="478" hidden="1" customWidth="1"/>
    <col min="14877" max="14877" width="3.7109375" style="478" customWidth="1"/>
    <col min="14878" max="14878" width="11.140625" style="478" bestFit="1" customWidth="1"/>
    <col min="14879" max="14881" width="10.5703125" style="478"/>
    <col min="14882" max="14882" width="10.140625" style="478" customWidth="1"/>
    <col min="14883" max="15111" width="10.5703125" style="478"/>
    <col min="15112" max="15119" width="0" style="478" hidden="1" customWidth="1"/>
    <col min="15120" max="15122" width="3.7109375" style="478" customWidth="1"/>
    <col min="15123" max="15123" width="12.7109375" style="478" customWidth="1"/>
    <col min="15124" max="15124" width="47.42578125" style="478" customWidth="1"/>
    <col min="15125" max="15128" width="0" style="478" hidden="1" customWidth="1"/>
    <col min="15129" max="15129" width="11.7109375" style="478" customWidth="1"/>
    <col min="15130" max="15130" width="6.42578125" style="478" bestFit="1" customWidth="1"/>
    <col min="15131" max="15131" width="11.7109375" style="478" customWidth="1"/>
    <col min="15132" max="15132" width="0" style="478" hidden="1" customWidth="1"/>
    <col min="15133" max="15133" width="3.7109375" style="478" customWidth="1"/>
    <col min="15134" max="15134" width="11.140625" style="478" bestFit="1" customWidth="1"/>
    <col min="15135" max="15137" width="10.5703125" style="478"/>
    <col min="15138" max="15138" width="10.140625" style="478" customWidth="1"/>
    <col min="15139" max="15367" width="10.5703125" style="478"/>
    <col min="15368" max="15375" width="0" style="478" hidden="1" customWidth="1"/>
    <col min="15376" max="15378" width="3.7109375" style="478" customWidth="1"/>
    <col min="15379" max="15379" width="12.7109375" style="478" customWidth="1"/>
    <col min="15380" max="15380" width="47.42578125" style="478" customWidth="1"/>
    <col min="15381" max="15384" width="0" style="478" hidden="1" customWidth="1"/>
    <col min="15385" max="15385" width="11.7109375" style="478" customWidth="1"/>
    <col min="15386" max="15386" width="6.42578125" style="478" bestFit="1" customWidth="1"/>
    <col min="15387" max="15387" width="11.7109375" style="478" customWidth="1"/>
    <col min="15388" max="15388" width="0" style="478" hidden="1" customWidth="1"/>
    <col min="15389" max="15389" width="3.7109375" style="478" customWidth="1"/>
    <col min="15390" max="15390" width="11.140625" style="478" bestFit="1" customWidth="1"/>
    <col min="15391" max="15393" width="10.5703125" style="478"/>
    <col min="15394" max="15394" width="10.140625" style="478" customWidth="1"/>
    <col min="15395" max="15623" width="10.5703125" style="478"/>
    <col min="15624" max="15631" width="0" style="478" hidden="1" customWidth="1"/>
    <col min="15632" max="15634" width="3.7109375" style="478" customWidth="1"/>
    <col min="15635" max="15635" width="12.7109375" style="478" customWidth="1"/>
    <col min="15636" max="15636" width="47.42578125" style="478" customWidth="1"/>
    <col min="15637" max="15640" width="0" style="478" hidden="1" customWidth="1"/>
    <col min="15641" max="15641" width="11.7109375" style="478" customWidth="1"/>
    <col min="15642" max="15642" width="6.42578125" style="478" bestFit="1" customWidth="1"/>
    <col min="15643" max="15643" width="11.7109375" style="478" customWidth="1"/>
    <col min="15644" max="15644" width="0" style="478" hidden="1" customWidth="1"/>
    <col min="15645" max="15645" width="3.7109375" style="478" customWidth="1"/>
    <col min="15646" max="15646" width="11.140625" style="478" bestFit="1" customWidth="1"/>
    <col min="15647" max="15649" width="10.5703125" style="478"/>
    <col min="15650" max="15650" width="10.140625" style="478" customWidth="1"/>
    <col min="15651" max="15879" width="10.5703125" style="478"/>
    <col min="15880" max="15887" width="0" style="478" hidden="1" customWidth="1"/>
    <col min="15888" max="15890" width="3.7109375" style="478" customWidth="1"/>
    <col min="15891" max="15891" width="12.7109375" style="478" customWidth="1"/>
    <col min="15892" max="15892" width="47.42578125" style="478" customWidth="1"/>
    <col min="15893" max="15896" width="0" style="478" hidden="1" customWidth="1"/>
    <col min="15897" max="15897" width="11.7109375" style="478" customWidth="1"/>
    <col min="15898" max="15898" width="6.42578125" style="478" bestFit="1" customWidth="1"/>
    <col min="15899" max="15899" width="11.7109375" style="478" customWidth="1"/>
    <col min="15900" max="15900" width="0" style="478" hidden="1" customWidth="1"/>
    <col min="15901" max="15901" width="3.7109375" style="478" customWidth="1"/>
    <col min="15902" max="15902" width="11.140625" style="478" bestFit="1" customWidth="1"/>
    <col min="15903" max="15905" width="10.5703125" style="478"/>
    <col min="15906" max="15906" width="10.140625" style="478" customWidth="1"/>
    <col min="15907" max="16135" width="10.5703125" style="478"/>
    <col min="16136" max="16143" width="0" style="478" hidden="1" customWidth="1"/>
    <col min="16144" max="16146" width="3.7109375" style="478" customWidth="1"/>
    <col min="16147" max="16147" width="12.7109375" style="478" customWidth="1"/>
    <col min="16148" max="16148" width="47.42578125" style="478" customWidth="1"/>
    <col min="16149" max="16152" width="0" style="478" hidden="1" customWidth="1"/>
    <col min="16153" max="16153" width="11.7109375" style="478" customWidth="1"/>
    <col min="16154" max="16154" width="6.42578125" style="478" bestFit="1" customWidth="1"/>
    <col min="16155" max="16155" width="11.7109375" style="478" customWidth="1"/>
    <col min="16156" max="16156" width="0" style="478" hidden="1" customWidth="1"/>
    <col min="16157" max="16157" width="3.7109375" style="478" customWidth="1"/>
    <col min="16158" max="16158" width="11.140625" style="478" bestFit="1" customWidth="1"/>
    <col min="16159" max="16161" width="10.5703125" style="478"/>
    <col min="16162" max="16162" width="10.140625" style="478" customWidth="1"/>
    <col min="16163" max="16384" width="10.5703125" style="478"/>
  </cols>
  <sheetData>
    <row r="1" spans="7:41" hidden="1"/>
    <row r="2" spans="7:41" hidden="1"/>
    <row r="3" spans="7:41" hidden="1"/>
    <row r="4" spans="7:41" ht="3" customHeight="1">
      <c r="J4" s="483"/>
      <c r="K4" s="483"/>
      <c r="L4" s="479"/>
      <c r="M4" s="479"/>
      <c r="N4" s="479"/>
      <c r="O4" s="486"/>
      <c r="P4" s="486"/>
      <c r="Q4" s="486"/>
      <c r="R4" s="486"/>
      <c r="S4" s="486"/>
      <c r="T4" s="486"/>
      <c r="U4" s="479"/>
      <c r="V4" s="1000"/>
      <c r="W4" s="1000"/>
      <c r="X4" s="1000"/>
      <c r="Y4" s="1000"/>
      <c r="Z4" s="1000"/>
      <c r="AA4" s="1000"/>
      <c r="AB4" s="993"/>
    </row>
    <row r="5" spans="7:41" ht="22.5" customHeight="1">
      <c r="J5" s="483"/>
      <c r="K5" s="483"/>
      <c r="L5" s="1223" t="s">
        <v>659</v>
      </c>
      <c r="M5" s="1223"/>
      <c r="N5" s="1223"/>
      <c r="O5" s="1223"/>
      <c r="P5" s="1223"/>
      <c r="Q5" s="1223"/>
      <c r="R5" s="1223"/>
      <c r="S5" s="1223"/>
      <c r="T5" s="1223"/>
      <c r="U5" s="499"/>
      <c r="V5" s="581"/>
      <c r="W5" s="581"/>
      <c r="X5" s="581"/>
      <c r="Y5" s="581"/>
      <c r="Z5" s="581"/>
      <c r="AA5" s="581"/>
      <c r="AB5" s="581"/>
    </row>
    <row r="6" spans="7:41" ht="3" customHeight="1">
      <c r="J6" s="483"/>
      <c r="K6" s="483"/>
      <c r="L6" s="479"/>
      <c r="M6" s="479"/>
      <c r="N6" s="479"/>
      <c r="O6" s="482"/>
      <c r="P6" s="482"/>
      <c r="Q6" s="482"/>
      <c r="R6" s="482"/>
      <c r="S6" s="482"/>
      <c r="T6" s="482"/>
      <c r="U6" s="479"/>
      <c r="V6" s="757"/>
      <c r="W6" s="757"/>
      <c r="X6" s="757"/>
      <c r="Y6" s="757"/>
      <c r="Z6" s="757"/>
      <c r="AA6" s="757"/>
      <c r="AB6" s="993"/>
    </row>
    <row r="7" spans="7:41" s="525" customFormat="1" ht="22.5">
      <c r="G7" s="533"/>
      <c r="H7" s="533"/>
      <c r="I7" s="533"/>
      <c r="J7" s="531"/>
      <c r="K7" s="531"/>
      <c r="L7" s="526"/>
      <c r="M7" s="619" t="s">
        <v>503</v>
      </c>
      <c r="N7" s="668"/>
      <c r="O7" s="1255" t="str">
        <f>IF(NameOrPr_ch="",IF(NameOrPr="","",NameOrPr),NameOrPr_ch)</f>
        <v>Региональная энергетическая комиссия Свердловской области</v>
      </c>
      <c r="P7" s="1256"/>
      <c r="Q7" s="1256"/>
      <c r="R7" s="1256"/>
      <c r="S7" s="1256"/>
      <c r="T7" s="1257"/>
      <c r="U7" s="671"/>
      <c r="V7"/>
      <c r="W7"/>
      <c r="X7"/>
      <c r="Y7"/>
      <c r="Z7"/>
      <c r="AA7"/>
      <c r="AB7"/>
      <c r="AE7" s="587"/>
      <c r="AF7" s="587"/>
      <c r="AG7" s="587"/>
      <c r="AH7" s="587"/>
      <c r="AI7" s="587"/>
      <c r="AJ7" s="587"/>
      <c r="AK7" s="587"/>
      <c r="AL7" s="587"/>
      <c r="AM7" s="587"/>
      <c r="AN7" s="587"/>
      <c r="AO7" s="587"/>
    </row>
    <row r="8" spans="7:41" s="493" customFormat="1" ht="18.75">
      <c r="G8" s="492"/>
      <c r="H8" s="492"/>
      <c r="L8" s="501"/>
      <c r="M8" s="619" t="s">
        <v>598</v>
      </c>
      <c r="N8" s="668"/>
      <c r="O8" s="1255" t="str">
        <f>IF(datePr_ch="",IF(datePr="","",datePr),datePr_ch)</f>
        <v>11.12.2018</v>
      </c>
      <c r="P8" s="1256"/>
      <c r="Q8" s="1256"/>
      <c r="R8" s="1256"/>
      <c r="S8" s="1256"/>
      <c r="T8" s="1257"/>
      <c r="U8" s="669"/>
      <c r="V8"/>
      <c r="W8"/>
      <c r="X8"/>
      <c r="Y8"/>
      <c r="Z8"/>
      <c r="AA8"/>
      <c r="AB8"/>
      <c r="AE8" s="507"/>
      <c r="AF8" s="507"/>
      <c r="AG8" s="507"/>
      <c r="AH8" s="507"/>
      <c r="AI8" s="507"/>
      <c r="AJ8" s="507"/>
      <c r="AK8" s="507"/>
      <c r="AL8" s="507"/>
      <c r="AM8" s="507"/>
      <c r="AN8" s="507"/>
      <c r="AO8" s="507"/>
    </row>
    <row r="9" spans="7:41" s="493" customFormat="1" ht="18.75">
      <c r="G9" s="492"/>
      <c r="H9" s="492"/>
      <c r="L9" s="554"/>
      <c r="M9" s="619" t="s">
        <v>597</v>
      </c>
      <c r="N9" s="668"/>
      <c r="O9" s="1255" t="str">
        <f>IF(numberPr_ch="",IF(numberPr="","",numberPr),numberPr_ch)</f>
        <v>№278-ПК</v>
      </c>
      <c r="P9" s="1256"/>
      <c r="Q9" s="1256"/>
      <c r="R9" s="1256"/>
      <c r="S9" s="1256"/>
      <c r="T9" s="1257"/>
      <c r="U9" s="669"/>
      <c r="V9"/>
      <c r="W9"/>
      <c r="X9"/>
      <c r="Y9"/>
      <c r="Z9"/>
      <c r="AA9"/>
      <c r="AB9"/>
      <c r="AE9" s="507"/>
      <c r="AF9" s="507"/>
      <c r="AG9" s="507"/>
      <c r="AH9" s="507"/>
      <c r="AI9" s="507"/>
      <c r="AJ9" s="507"/>
      <c r="AK9" s="507"/>
      <c r="AL9" s="507"/>
      <c r="AM9" s="507"/>
      <c r="AN9" s="507"/>
      <c r="AO9" s="507"/>
    </row>
    <row r="10" spans="7:41" s="493" customFormat="1" ht="18.75">
      <c r="G10" s="492"/>
      <c r="H10" s="492"/>
      <c r="L10" s="554"/>
      <c r="M10" s="619" t="s">
        <v>502</v>
      </c>
      <c r="N10" s="668"/>
      <c r="O10" s="1255" t="str">
        <f>IF(IstPub_ch="",IF(IstPub="","",IstPub),IstPub_ch)</f>
        <v>www.pravo.gov.ru  №19814 от 18.12.2018</v>
      </c>
      <c r="P10" s="1256"/>
      <c r="Q10" s="1256"/>
      <c r="R10" s="1256"/>
      <c r="S10" s="1256"/>
      <c r="T10" s="1257"/>
      <c r="U10" s="669"/>
      <c r="V10"/>
      <c r="W10"/>
      <c r="X10"/>
      <c r="Y10"/>
      <c r="Z10"/>
      <c r="AA10"/>
      <c r="AB10"/>
      <c r="AE10" s="507"/>
      <c r="AF10" s="507"/>
      <c r="AG10" s="507"/>
      <c r="AH10" s="507"/>
      <c r="AI10" s="507"/>
      <c r="AJ10" s="507"/>
      <c r="AK10" s="507"/>
      <c r="AL10" s="507"/>
      <c r="AM10" s="507"/>
      <c r="AN10" s="507"/>
      <c r="AO10" s="507"/>
    </row>
    <row r="11" spans="7:41" s="493" customFormat="1" ht="11.25" hidden="1">
      <c r="G11" s="492"/>
      <c r="H11" s="492"/>
      <c r="L11" s="1224"/>
      <c r="M11" s="1224"/>
      <c r="N11" s="490"/>
      <c r="O11" s="1259"/>
      <c r="P11" s="1259"/>
      <c r="Q11" s="1259"/>
      <c r="R11" s="1259"/>
      <c r="S11" s="1259"/>
      <c r="T11" s="1259"/>
      <c r="U11" s="505" t="s">
        <v>373</v>
      </c>
      <c r="V11" s="1259"/>
      <c r="W11" s="1259"/>
      <c r="X11" s="1259"/>
      <c r="Y11" s="1259"/>
      <c r="Z11" s="1259"/>
      <c r="AA11" s="1259"/>
      <c r="AB11" s="1013" t="s">
        <v>373</v>
      </c>
      <c r="AE11" s="507"/>
      <c r="AF11" s="507"/>
      <c r="AG11" s="507"/>
      <c r="AH11" s="507"/>
      <c r="AI11" s="507"/>
      <c r="AJ11" s="507"/>
      <c r="AK11" s="507"/>
      <c r="AL11" s="507"/>
      <c r="AM11" s="507"/>
      <c r="AN11" s="507"/>
      <c r="AO11" s="507"/>
    </row>
    <row r="12" spans="7:41">
      <c r="J12" s="483"/>
      <c r="K12" s="483"/>
      <c r="L12" s="479"/>
      <c r="M12" s="479"/>
      <c r="N12" s="479"/>
      <c r="O12" s="1254"/>
      <c r="P12" s="1254"/>
      <c r="Q12" s="1254"/>
      <c r="R12" s="1254"/>
      <c r="S12" s="1254"/>
      <c r="T12" s="1254"/>
      <c r="U12" s="1254"/>
      <c r="V12" s="1254" t="s">
        <v>3392</v>
      </c>
      <c r="W12" s="1254"/>
      <c r="X12" s="1254"/>
      <c r="Y12" s="1254"/>
      <c r="Z12" s="1254"/>
      <c r="AA12" s="1254"/>
      <c r="AB12" s="1254"/>
    </row>
    <row r="13" spans="7:41">
      <c r="J13" s="483"/>
      <c r="K13" s="483"/>
      <c r="L13" s="1155" t="s">
        <v>454</v>
      </c>
      <c r="M13" s="1155"/>
      <c r="N13" s="1155"/>
      <c r="O13" s="1155"/>
      <c r="P13" s="1155"/>
      <c r="Q13" s="1155"/>
      <c r="R13" s="1155"/>
      <c r="S13" s="1155"/>
      <c r="T13" s="1155"/>
      <c r="U13" s="1155"/>
      <c r="V13" s="1155"/>
      <c r="W13" s="1155"/>
      <c r="X13" s="1155"/>
      <c r="Y13" s="1155"/>
      <c r="Z13" s="1155"/>
      <c r="AA13" s="1155"/>
      <c r="AB13" s="1155"/>
      <c r="AC13" s="1155"/>
      <c r="AD13" s="1155" t="s">
        <v>455</v>
      </c>
    </row>
    <row r="14" spans="7:41" ht="14.25" customHeight="1">
      <c r="J14" s="483"/>
      <c r="K14" s="483"/>
      <c r="L14" s="1236" t="s">
        <v>92</v>
      </c>
      <c r="M14" s="1236" t="s">
        <v>641</v>
      </c>
      <c r="N14" s="523"/>
      <c r="O14" s="1237" t="s">
        <v>643</v>
      </c>
      <c r="P14" s="1238"/>
      <c r="Q14" s="1238"/>
      <c r="R14" s="1238"/>
      <c r="S14" s="1238"/>
      <c r="T14" s="1239"/>
      <c r="U14" s="1220" t="s">
        <v>341</v>
      </c>
      <c r="V14" s="1237" t="s">
        <v>643</v>
      </c>
      <c r="W14" s="1238"/>
      <c r="X14" s="1238"/>
      <c r="Y14" s="1238"/>
      <c r="Z14" s="1238"/>
      <c r="AA14" s="1239"/>
      <c r="AB14" s="1220" t="s">
        <v>341</v>
      </c>
      <c r="AC14" s="1233" t="s">
        <v>275</v>
      </c>
      <c r="AD14" s="1155"/>
    </row>
    <row r="15" spans="7:41" s="525" customFormat="1" ht="14.25" customHeight="1">
      <c r="G15" s="533"/>
      <c r="H15" s="533"/>
      <c r="I15" s="533"/>
      <c r="J15" s="531"/>
      <c r="K15" s="531"/>
      <c r="L15" s="1236"/>
      <c r="M15" s="1236"/>
      <c r="N15" s="523"/>
      <c r="O15" s="1242" t="s">
        <v>607</v>
      </c>
      <c r="P15" s="1240" t="s">
        <v>271</v>
      </c>
      <c r="Q15" s="1241"/>
      <c r="R15" s="1218" t="s">
        <v>656</v>
      </c>
      <c r="S15" s="1218"/>
      <c r="T15" s="1219"/>
      <c r="U15" s="1221"/>
      <c r="V15" s="1242" t="s">
        <v>607</v>
      </c>
      <c r="W15" s="1240" t="s">
        <v>271</v>
      </c>
      <c r="X15" s="1241"/>
      <c r="Y15" s="1218" t="s">
        <v>656</v>
      </c>
      <c r="Z15" s="1218"/>
      <c r="AA15" s="1219"/>
      <c r="AB15" s="1221"/>
      <c r="AC15" s="1234"/>
      <c r="AD15" s="1155"/>
      <c r="AE15" s="587"/>
      <c r="AF15" s="587"/>
      <c r="AG15" s="587"/>
      <c r="AH15" s="587"/>
      <c r="AI15" s="587"/>
      <c r="AJ15" s="587"/>
      <c r="AK15" s="587"/>
      <c r="AL15" s="587"/>
      <c r="AM15" s="587"/>
      <c r="AN15" s="587"/>
      <c r="AO15" s="587"/>
    </row>
    <row r="16" spans="7:41" ht="33.75">
      <c r="J16" s="483"/>
      <c r="K16" s="483"/>
      <c r="L16" s="1236"/>
      <c r="M16" s="1236"/>
      <c r="N16" s="522"/>
      <c r="O16" s="1243"/>
      <c r="P16" s="537" t="s">
        <v>767</v>
      </c>
      <c r="Q16" s="537" t="s">
        <v>768</v>
      </c>
      <c r="R16" s="538" t="s">
        <v>274</v>
      </c>
      <c r="S16" s="1231" t="s">
        <v>273</v>
      </c>
      <c r="T16" s="1232"/>
      <c r="U16" s="1222"/>
      <c r="V16" s="1243"/>
      <c r="W16" s="758" t="s">
        <v>767</v>
      </c>
      <c r="X16" s="758" t="s">
        <v>768</v>
      </c>
      <c r="Y16" s="1125" t="s">
        <v>274</v>
      </c>
      <c r="Z16" s="1231" t="s">
        <v>273</v>
      </c>
      <c r="AA16" s="1232"/>
      <c r="AB16" s="1222"/>
      <c r="AC16" s="1235"/>
      <c r="AD16" s="1155"/>
    </row>
    <row r="17" spans="1:41">
      <c r="J17" s="483"/>
      <c r="K17" s="491">
        <v>1</v>
      </c>
      <c r="L17" s="480" t="s">
        <v>93</v>
      </c>
      <c r="M17" s="480" t="s">
        <v>49</v>
      </c>
      <c r="N17" s="498" t="s">
        <v>49</v>
      </c>
      <c r="O17" s="489">
        <f ca="1">OFFSET(O17,0,-1)+1</f>
        <v>3</v>
      </c>
      <c r="P17" s="489">
        <f ca="1">OFFSET(P17,0,-1)+1</f>
        <v>4</v>
      </c>
      <c r="Q17" s="489">
        <f ca="1">OFFSET(Q17,0,-1)+1</f>
        <v>5</v>
      </c>
      <c r="R17" s="489">
        <f ca="1">OFFSET(R17,0,-1)+1</f>
        <v>6</v>
      </c>
      <c r="S17" s="1225">
        <f ca="1">OFFSET(S17,0,-1)+1</f>
        <v>7</v>
      </c>
      <c r="T17" s="1225"/>
      <c r="U17" s="489">
        <f ca="1">OFFSET(U17,0,-2)+1</f>
        <v>8</v>
      </c>
      <c r="V17" s="1126">
        <f ca="1">OFFSET(V17,0,-1)+1</f>
        <v>9</v>
      </c>
      <c r="W17" s="1126">
        <f ca="1">OFFSET(W17,0,-1)+1</f>
        <v>10</v>
      </c>
      <c r="X17" s="1126">
        <f ca="1">OFFSET(X17,0,-1)+1</f>
        <v>11</v>
      </c>
      <c r="Y17" s="1126">
        <f ca="1">OFFSET(Y17,0,-1)+1</f>
        <v>12</v>
      </c>
      <c r="Z17" s="1225">
        <f ca="1">OFFSET(Z17,0,-1)+1</f>
        <v>13</v>
      </c>
      <c r="AA17" s="1225"/>
      <c r="AB17" s="1126">
        <f ca="1">OFFSET(AB17,0,-2)+1</f>
        <v>14</v>
      </c>
      <c r="AC17" s="497">
        <f ca="1">OFFSET(AC17,0,-1)</f>
        <v>14</v>
      </c>
      <c r="AD17" s="489">
        <f ca="1">OFFSET(AD17,0,-1)+1</f>
        <v>15</v>
      </c>
    </row>
    <row r="18" spans="1:41" ht="22.5">
      <c r="A18" s="1209">
        <v>1</v>
      </c>
      <c r="B18" s="942"/>
      <c r="C18" s="942"/>
      <c r="D18" s="942"/>
      <c r="E18" s="943"/>
      <c r="F18" s="944"/>
      <c r="G18" s="944"/>
      <c r="H18" s="944"/>
      <c r="I18" s="945"/>
      <c r="J18" s="940"/>
      <c r="K18" s="947"/>
      <c r="L18" s="595">
        <f>mergeValue(A18)</f>
        <v>1</v>
      </c>
      <c r="M18" s="643" t="s">
        <v>20</v>
      </c>
      <c r="N18" s="582"/>
      <c r="O18" s="1250" t="str">
        <f>IF('Перечень тарифов'!J21="","","" &amp; 'Перечень тарифов'!J21 &amp; "")</f>
        <v>Одноставочный</v>
      </c>
      <c r="P18" s="1250"/>
      <c r="Q18" s="1250"/>
      <c r="R18" s="1250"/>
      <c r="S18" s="1250"/>
      <c r="T18" s="1250"/>
      <c r="U18" s="1250"/>
      <c r="V18" s="1250"/>
      <c r="W18" s="1250"/>
      <c r="X18" s="1250"/>
      <c r="Y18" s="1250"/>
      <c r="Z18" s="1250"/>
      <c r="AA18" s="1250"/>
      <c r="AB18" s="1250"/>
      <c r="AC18" s="1250"/>
      <c r="AD18" s="632" t="s">
        <v>660</v>
      </c>
    </row>
    <row r="19" spans="1:41" hidden="1">
      <c r="A19" s="1209"/>
      <c r="B19" s="1209">
        <v>1</v>
      </c>
      <c r="C19" s="942"/>
      <c r="D19" s="942"/>
      <c r="E19" s="944"/>
      <c r="F19" s="944"/>
      <c r="G19" s="944"/>
      <c r="H19" s="944"/>
      <c r="I19" s="939"/>
      <c r="J19" s="938"/>
      <c r="K19" s="941"/>
      <c r="L19" s="595" t="str">
        <f>mergeValue(A19) &amp;"."&amp; mergeValue(B19)</f>
        <v>1.1</v>
      </c>
      <c r="M19" s="548"/>
      <c r="N19" s="582"/>
      <c r="O19" s="1250"/>
      <c r="P19" s="1250"/>
      <c r="Q19" s="1250"/>
      <c r="R19" s="1250"/>
      <c r="S19" s="1250"/>
      <c r="T19" s="1250"/>
      <c r="U19" s="1250"/>
      <c r="V19" s="1250"/>
      <c r="W19" s="1250"/>
      <c r="X19" s="1250"/>
      <c r="Y19" s="1250"/>
      <c r="Z19" s="1250"/>
      <c r="AA19" s="1250"/>
      <c r="AB19" s="1250"/>
      <c r="AC19" s="1250"/>
      <c r="AD19" s="632"/>
    </row>
    <row r="20" spans="1:41" hidden="1">
      <c r="A20" s="1209"/>
      <c r="B20" s="1209"/>
      <c r="C20" s="1209">
        <v>1</v>
      </c>
      <c r="D20" s="942"/>
      <c r="E20" s="944"/>
      <c r="F20" s="944"/>
      <c r="G20" s="944"/>
      <c r="H20" s="944"/>
      <c r="I20" s="946"/>
      <c r="J20" s="938"/>
      <c r="K20" s="941"/>
      <c r="L20" s="595" t="str">
        <f>mergeValue(A20) &amp;"."&amp; mergeValue(B20)&amp;"."&amp; mergeValue(C20)</f>
        <v>1.1.1</v>
      </c>
      <c r="M20" s="549"/>
      <c r="N20" s="582"/>
      <c r="O20" s="1250"/>
      <c r="P20" s="1250"/>
      <c r="Q20" s="1250"/>
      <c r="R20" s="1250"/>
      <c r="S20" s="1250"/>
      <c r="T20" s="1250"/>
      <c r="U20" s="1250"/>
      <c r="V20" s="1250"/>
      <c r="W20" s="1250"/>
      <c r="X20" s="1250"/>
      <c r="Y20" s="1250"/>
      <c r="Z20" s="1250"/>
      <c r="AA20" s="1250"/>
      <c r="AB20" s="1250"/>
      <c r="AC20" s="1250"/>
      <c r="AD20" s="632"/>
    </row>
    <row r="21" spans="1:41" hidden="1">
      <c r="A21" s="1209"/>
      <c r="B21" s="1209"/>
      <c r="C21" s="1209"/>
      <c r="D21" s="1209">
        <v>1</v>
      </c>
      <c r="E21" s="944"/>
      <c r="F21" s="944"/>
      <c r="G21" s="944"/>
      <c r="H21" s="944"/>
      <c r="I21" s="946"/>
      <c r="J21" s="938"/>
      <c r="K21" s="941"/>
      <c r="L21" s="595" t="str">
        <f>mergeValue(A21) &amp;"."&amp; mergeValue(B21)&amp;"."&amp; mergeValue(C21)&amp;"."&amp; mergeValue(D21)</f>
        <v>1.1.1.1</v>
      </c>
      <c r="M21" s="550"/>
      <c r="N21" s="582"/>
      <c r="O21" s="1250"/>
      <c r="P21" s="1250"/>
      <c r="Q21" s="1250"/>
      <c r="R21" s="1250"/>
      <c r="S21" s="1250"/>
      <c r="T21" s="1250"/>
      <c r="U21" s="1250"/>
      <c r="V21" s="1250"/>
      <c r="W21" s="1250"/>
      <c r="X21" s="1250"/>
      <c r="Y21" s="1250"/>
      <c r="Z21" s="1250"/>
      <c r="AA21" s="1250"/>
      <c r="AB21" s="1250"/>
      <c r="AC21" s="1250"/>
      <c r="AD21" s="632"/>
    </row>
    <row r="22" spans="1:41" ht="11.25" hidden="1" customHeight="1">
      <c r="A22" s="1209"/>
      <c r="B22" s="1209"/>
      <c r="C22" s="1209"/>
      <c r="D22" s="1209"/>
      <c r="E22" s="1209">
        <v>1</v>
      </c>
      <c r="F22" s="944"/>
      <c r="G22" s="944"/>
      <c r="H22" s="942">
        <v>1</v>
      </c>
      <c r="I22" s="1209">
        <v>1</v>
      </c>
      <c r="J22" s="944"/>
      <c r="K22" s="949"/>
      <c r="L22" s="595"/>
      <c r="M22" s="556"/>
      <c r="N22" s="583"/>
      <c r="O22" s="633"/>
      <c r="P22" s="633"/>
      <c r="Q22" s="633"/>
      <c r="R22" s="633"/>
      <c r="S22" s="633"/>
      <c r="T22" s="633"/>
      <c r="U22" s="633"/>
      <c r="V22" s="1127"/>
      <c r="W22" s="1127"/>
      <c r="X22" s="1127"/>
      <c r="Y22" s="1127"/>
      <c r="Z22" s="1127"/>
      <c r="AA22" s="1127"/>
      <c r="AB22" s="1127"/>
      <c r="AC22" s="510"/>
      <c r="AD22" s="561"/>
    </row>
    <row r="23" spans="1:41" ht="90">
      <c r="A23" s="1209"/>
      <c r="B23" s="1209"/>
      <c r="C23" s="1209"/>
      <c r="D23" s="1209"/>
      <c r="E23" s="1209"/>
      <c r="F23" s="1209">
        <v>1</v>
      </c>
      <c r="G23" s="942"/>
      <c r="H23" s="942"/>
      <c r="I23" s="1209"/>
      <c r="J23" s="1209">
        <v>1</v>
      </c>
      <c r="K23" s="950"/>
      <c r="L23" s="595" t="str">
        <f>mergeValue(A23) &amp;"."&amp; mergeValue(B23)&amp;"."&amp; mergeValue(C23)&amp;"."&amp; mergeValue(D23)&amp;"."&amp;  mergeValue(F23)</f>
        <v>1.1.1.1.1</v>
      </c>
      <c r="M23" s="557" t="s">
        <v>10</v>
      </c>
      <c r="N23" s="583"/>
      <c r="O23" s="1212" t="s">
        <v>304</v>
      </c>
      <c r="P23" s="1213"/>
      <c r="Q23" s="1213"/>
      <c r="R23" s="1213"/>
      <c r="S23" s="1213"/>
      <c r="T23" s="1213"/>
      <c r="U23" s="1213"/>
      <c r="V23" s="1213"/>
      <c r="W23" s="1213"/>
      <c r="X23" s="1213"/>
      <c r="Y23" s="1213"/>
      <c r="Z23" s="1213"/>
      <c r="AA23" s="1213"/>
      <c r="AB23" s="1213"/>
      <c r="AC23" s="1214"/>
      <c r="AD23" s="632" t="s">
        <v>637</v>
      </c>
      <c r="AF23" s="506" t="str">
        <f>strCheckUnique(AG23:AG26)</f>
        <v/>
      </c>
      <c r="AH23" s="506"/>
    </row>
    <row r="24" spans="1:41" ht="17.100000000000001" customHeight="1">
      <c r="A24" s="1209"/>
      <c r="B24" s="1209"/>
      <c r="C24" s="1209"/>
      <c r="D24" s="1209"/>
      <c r="E24" s="1209"/>
      <c r="F24" s="1209"/>
      <c r="G24" s="942">
        <v>1</v>
      </c>
      <c r="H24" s="942"/>
      <c r="I24" s="1209"/>
      <c r="J24" s="1209"/>
      <c r="K24" s="950">
        <v>1</v>
      </c>
      <c r="L24" s="595" t="str">
        <f>mergeValue(A24) &amp;"."&amp; mergeValue(B24)&amp;"."&amp; mergeValue(C24)&amp;"."&amp; mergeValue(D24)&amp;"."&amp; mergeValue(F24)&amp;"."&amp; mergeValue(G24)</f>
        <v>1.1.1.1.1.1</v>
      </c>
      <c r="M24" s="1071" t="s">
        <v>644</v>
      </c>
      <c r="N24" s="588"/>
      <c r="O24" s="685">
        <v>60.38</v>
      </c>
      <c r="P24" s="564"/>
      <c r="Q24" s="1096"/>
      <c r="R24" s="1251" t="s">
        <v>3379</v>
      </c>
      <c r="S24" s="1216" t="s">
        <v>84</v>
      </c>
      <c r="T24" s="1251" t="s">
        <v>3393</v>
      </c>
      <c r="U24" s="1216" t="s">
        <v>84</v>
      </c>
      <c r="V24" s="685">
        <v>60.38</v>
      </c>
      <c r="W24" s="765"/>
      <c r="X24" s="1096"/>
      <c r="Y24" s="1251" t="s">
        <v>3394</v>
      </c>
      <c r="Z24" s="1216" t="s">
        <v>84</v>
      </c>
      <c r="AA24" s="1251" t="s">
        <v>3380</v>
      </c>
      <c r="AB24" s="1216" t="s">
        <v>85</v>
      </c>
      <c r="AC24" s="580"/>
      <c r="AD24" s="1226" t="s">
        <v>661</v>
      </c>
      <c r="AE24" s="502" t="str">
        <f>strCheckDate(O25:AC25)</f>
        <v/>
      </c>
      <c r="AF24" s="506"/>
      <c r="AG24" s="506" t="str">
        <f>IF(M24="","",M24 )</f>
        <v>вода</v>
      </c>
      <c r="AH24" s="506"/>
      <c r="AI24" s="506"/>
      <c r="AJ24" s="506"/>
    </row>
    <row r="25" spans="1:41" ht="11.25" hidden="1" customHeight="1">
      <c r="A25" s="1209"/>
      <c r="B25" s="1209"/>
      <c r="C25" s="1209"/>
      <c r="D25" s="1209"/>
      <c r="E25" s="1209"/>
      <c r="F25" s="1209"/>
      <c r="G25" s="942"/>
      <c r="H25" s="942"/>
      <c r="I25" s="1209"/>
      <c r="J25" s="1209"/>
      <c r="K25" s="950"/>
      <c r="L25" s="602"/>
      <c r="M25" s="648"/>
      <c r="N25" s="588"/>
      <c r="O25" s="564"/>
      <c r="P25" s="564"/>
      <c r="Q25" s="586" t="str">
        <f>R24 &amp; "-" &amp; T24</f>
        <v>01.01.2019-30.06.2019</v>
      </c>
      <c r="R25" s="1215"/>
      <c r="S25" s="1216"/>
      <c r="T25" s="1215"/>
      <c r="U25" s="1216"/>
      <c r="V25" s="765"/>
      <c r="W25" s="765"/>
      <c r="X25" s="771" t="str">
        <f>Y24 &amp; "-" &amp; AA24</f>
        <v>01.07.2019-31.12.2019</v>
      </c>
      <c r="Y25" s="1215"/>
      <c r="Z25" s="1216"/>
      <c r="AA25" s="1215"/>
      <c r="AB25" s="1216"/>
      <c r="AC25" s="580"/>
      <c r="AD25" s="1227"/>
    </row>
    <row r="26" spans="1:41" s="477" customFormat="1" ht="15" customHeight="1">
      <c r="A26" s="1209"/>
      <c r="B26" s="1209"/>
      <c r="C26" s="1209"/>
      <c r="D26" s="1209"/>
      <c r="E26" s="1209"/>
      <c r="F26" s="1209"/>
      <c r="G26" s="944"/>
      <c r="H26" s="942"/>
      <c r="I26" s="1209"/>
      <c r="J26" s="1209"/>
      <c r="K26" s="949"/>
      <c r="L26" s="540"/>
      <c r="M26" s="558" t="s">
        <v>25</v>
      </c>
      <c r="N26" s="553"/>
      <c r="O26" s="547"/>
      <c r="P26" s="547"/>
      <c r="Q26" s="547"/>
      <c r="R26" s="575"/>
      <c r="S26" s="566"/>
      <c r="T26" s="565"/>
      <c r="U26" s="553"/>
      <c r="V26" s="759"/>
      <c r="W26" s="759"/>
      <c r="X26" s="759"/>
      <c r="Y26" s="768"/>
      <c r="Z26" s="1008"/>
      <c r="AA26" s="1007"/>
      <c r="AB26" s="1003"/>
      <c r="AC26" s="562"/>
      <c r="AD26" s="1228"/>
      <c r="AE26" s="503"/>
      <c r="AF26" s="503"/>
      <c r="AG26" s="503"/>
      <c r="AH26" s="503"/>
      <c r="AI26" s="503"/>
      <c r="AJ26" s="503"/>
      <c r="AK26" s="503"/>
      <c r="AL26" s="503"/>
      <c r="AM26" s="503"/>
      <c r="AN26" s="503"/>
      <c r="AO26" s="503"/>
    </row>
    <row r="27" spans="1:41" s="477" customFormat="1" ht="15" customHeight="1">
      <c r="A27" s="1209"/>
      <c r="B27" s="1209"/>
      <c r="C27" s="1209"/>
      <c r="D27" s="1209"/>
      <c r="E27" s="1209"/>
      <c r="F27" s="944"/>
      <c r="G27" s="944"/>
      <c r="H27" s="942"/>
      <c r="I27" s="1209"/>
      <c r="J27" s="944"/>
      <c r="K27" s="949"/>
      <c r="L27" s="540"/>
      <c r="M27" s="553" t="s">
        <v>11</v>
      </c>
      <c r="N27" s="552"/>
      <c r="O27" s="547"/>
      <c r="P27" s="547"/>
      <c r="Q27" s="547"/>
      <c r="R27" s="575"/>
      <c r="S27" s="566"/>
      <c r="T27" s="565"/>
      <c r="U27" s="552"/>
      <c r="V27" s="759"/>
      <c r="W27" s="759"/>
      <c r="X27" s="759"/>
      <c r="Y27" s="768"/>
      <c r="Z27" s="1008"/>
      <c r="AA27" s="1007"/>
      <c r="AB27" s="1042"/>
      <c r="AC27" s="566"/>
      <c r="AD27" s="562"/>
      <c r="AE27" s="503"/>
      <c r="AF27" s="503"/>
      <c r="AG27" s="503"/>
      <c r="AH27" s="503"/>
      <c r="AI27" s="503"/>
      <c r="AJ27" s="503"/>
      <c r="AK27" s="503"/>
      <c r="AL27" s="503"/>
      <c r="AM27" s="503"/>
      <c r="AN27" s="503"/>
      <c r="AO27" s="503"/>
    </row>
    <row r="28" spans="1:41" s="477" customFormat="1" ht="0.2" customHeight="1">
      <c r="A28" s="1209"/>
      <c r="B28" s="1209"/>
      <c r="C28" s="1209"/>
      <c r="D28" s="1209"/>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566"/>
      <c r="AD28" s="562"/>
      <c r="AE28" s="503"/>
      <c r="AF28" s="503"/>
      <c r="AG28" s="503"/>
      <c r="AH28" s="503"/>
      <c r="AI28" s="503"/>
      <c r="AJ28" s="503"/>
      <c r="AK28" s="503"/>
      <c r="AL28" s="503"/>
      <c r="AM28" s="503"/>
      <c r="AN28" s="503"/>
      <c r="AO28" s="503"/>
    </row>
    <row r="29" spans="1:41" ht="3" customHeight="1">
      <c r="L29" s="487"/>
      <c r="M29" s="487"/>
      <c r="N29" s="487"/>
      <c r="O29" s="487"/>
      <c r="P29" s="487"/>
      <c r="Q29" s="487"/>
      <c r="R29" s="487"/>
      <c r="S29" s="487"/>
      <c r="T29" s="487"/>
      <c r="U29" s="487"/>
      <c r="V29" s="487"/>
      <c r="W29" s="487"/>
      <c r="X29" s="487"/>
      <c r="Y29" s="487"/>
      <c r="Z29" s="487"/>
      <c r="AA29" s="487"/>
      <c r="AB29" s="487"/>
    </row>
    <row r="30" spans="1:41" ht="123.75" customHeight="1">
      <c r="L30" s="1">
        <v>1</v>
      </c>
      <c r="M30" s="1202" t="s">
        <v>662</v>
      </c>
      <c r="N30" s="1202"/>
      <c r="O30" s="1202"/>
      <c r="P30" s="1202"/>
      <c r="Q30" s="1202"/>
      <c r="R30" s="1202"/>
      <c r="S30" s="1202"/>
      <c r="T30" s="1202"/>
      <c r="U30" s="1202"/>
      <c r="V30" s="1202"/>
      <c r="W30" s="1202"/>
      <c r="X30" s="1202"/>
      <c r="Y30" s="1202"/>
      <c r="Z30" s="1202"/>
      <c r="AA30" s="1202"/>
      <c r="AB30" s="1202"/>
      <c r="AC30" s="1202"/>
      <c r="AD30" s="1202"/>
    </row>
  </sheetData>
  <sheetProtection password="FA9C" sheet="1" objects="1" scenarios="1" formatColumns="0" formatRows="0"/>
  <dataConsolidate leftLabels="1"/>
  <mergeCells count="52">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AB14:AB16"/>
    <mergeCell ref="V15:V16"/>
    <mergeCell ref="L5:T5"/>
    <mergeCell ref="O9:T9"/>
    <mergeCell ref="O10:T10"/>
    <mergeCell ref="O7:T7"/>
    <mergeCell ref="O8:T8"/>
    <mergeCell ref="V12:AB12"/>
    <mergeCell ref="V14:AA14"/>
    <mergeCell ref="A18:A28"/>
    <mergeCell ref="O18:AC18"/>
    <mergeCell ref="B19:B28"/>
    <mergeCell ref="O19:AC19"/>
    <mergeCell ref="C20:C28"/>
    <mergeCell ref="T24:T25"/>
    <mergeCell ref="U24:U25"/>
    <mergeCell ref="O20:AC20"/>
    <mergeCell ref="D21:D28"/>
    <mergeCell ref="O21:AC21"/>
    <mergeCell ref="E22:E27"/>
    <mergeCell ref="I22:I27"/>
    <mergeCell ref="W15:X15"/>
    <mergeCell ref="Y15:AA15"/>
    <mergeCell ref="Z16:AA16"/>
    <mergeCell ref="V11:AA11"/>
    <mergeCell ref="F23:F26"/>
    <mergeCell ref="J23:J26"/>
    <mergeCell ref="O23:AC23"/>
    <mergeCell ref="R24:R25"/>
    <mergeCell ref="S24:S25"/>
    <mergeCell ref="Y24:Y25"/>
    <mergeCell ref="Z24:Z25"/>
    <mergeCell ref="AA24:AA25"/>
    <mergeCell ref="AB24:AB25"/>
    <mergeCell ref="L11:M11"/>
    <mergeCell ref="O11:T11"/>
    <mergeCell ref="O12:U12"/>
    <mergeCell ref="S16:T16"/>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TV18:TV2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JZ18:JZ24">
      <formula1>900</formula1>
    </dataValidation>
    <dataValidation type="list" allowBlank="1" showInputMessage="1" showErrorMessage="1" errorTitle="Ошибка" error="Выберите значение из списка" sqref="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U65556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H24:WWH25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24 AB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Z24:Z25 AB2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3" t="s">
        <v>492</v>
      </c>
      <c r="G2" s="1204"/>
      <c r="H2" s="1205"/>
      <c r="I2" s="642"/>
    </row>
    <row r="3" spans="1:20" ht="3" customHeight="1"/>
    <row r="4" spans="1:20" s="572" customFormat="1" ht="11.25">
      <c r="A4" s="592"/>
      <c r="B4" s="592"/>
      <c r="C4" s="592"/>
      <c r="D4" s="592"/>
      <c r="F4" s="1155" t="s">
        <v>454</v>
      </c>
      <c r="G4" s="1155"/>
      <c r="H4" s="1155"/>
      <c r="I4" s="1206"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6"/>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18.12.2018</v>
      </c>
      <c r="I7" s="583" t="s">
        <v>494</v>
      </c>
      <c r="J7" s="617"/>
      <c r="K7" s="592"/>
      <c r="L7" s="592"/>
      <c r="M7" s="592"/>
      <c r="N7" s="592"/>
      <c r="O7" s="592"/>
      <c r="P7" s="592"/>
      <c r="Q7" s="592"/>
      <c r="R7" s="592"/>
      <c r="S7" s="592"/>
      <c r="T7" s="592"/>
    </row>
    <row r="8" spans="1:20" s="572" customFormat="1" ht="45">
      <c r="A8" s="1207">
        <v>1</v>
      </c>
      <c r="B8" s="592"/>
      <c r="C8" s="592"/>
      <c r="D8" s="592"/>
      <c r="F8" s="618" t="str">
        <f>"2." &amp;mergeValue(A8)</f>
        <v>2.1</v>
      </c>
      <c r="G8" s="634" t="s">
        <v>495</v>
      </c>
      <c r="H8" s="606"/>
      <c r="I8" s="583" t="s">
        <v>592</v>
      </c>
      <c r="J8" s="617"/>
      <c r="K8" s="592"/>
      <c r="L8" s="592"/>
      <c r="M8" s="592"/>
      <c r="N8" s="592"/>
      <c r="O8" s="592"/>
      <c r="P8" s="592"/>
      <c r="Q8" s="592"/>
      <c r="R8" s="592"/>
      <c r="S8" s="592"/>
      <c r="T8" s="592"/>
    </row>
    <row r="9" spans="1:20" s="572" customFormat="1" ht="22.5">
      <c r="A9" s="1207"/>
      <c r="B9" s="592"/>
      <c r="C9" s="592"/>
      <c r="D9" s="592"/>
      <c r="F9" s="618" t="str">
        <f>"3." &amp;mergeValue(A9)</f>
        <v>3.1</v>
      </c>
      <c r="G9" s="634" t="s">
        <v>496</v>
      </c>
      <c r="H9" s="606"/>
      <c r="I9" s="583" t="s">
        <v>590</v>
      </c>
      <c r="J9" s="617"/>
      <c r="K9" s="592"/>
      <c r="L9" s="592"/>
      <c r="M9" s="592"/>
      <c r="N9" s="592"/>
      <c r="O9" s="592"/>
      <c r="P9" s="592"/>
      <c r="Q9" s="592"/>
      <c r="R9" s="592"/>
      <c r="S9" s="592"/>
      <c r="T9" s="592"/>
    </row>
    <row r="10" spans="1:20" s="572" customFormat="1" ht="22.5">
      <c r="A10" s="1207"/>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c r="O11" s="592"/>
      <c r="P11" s="592"/>
      <c r="Q11" s="592"/>
      <c r="R11" s="592"/>
      <c r="S11" s="592"/>
      <c r="T11" s="592"/>
    </row>
    <row r="12" spans="1:20" s="572" customFormat="1" ht="22.5">
      <c r="A12" s="1207"/>
      <c r="B12" s="1207"/>
      <c r="C12" s="1207">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07"/>
      <c r="B13" s="1207"/>
      <c r="C13" s="1207"/>
      <c r="D13" s="625">
        <v>1</v>
      </c>
      <c r="F13" s="618" t="str">
        <f>"4."&amp;mergeValue(A13) &amp;"."&amp;mergeValue(B13)&amp;"."&amp;mergeValue(C13)&amp;"."&amp;mergeValue(D13)</f>
        <v>4.1.1.1.1</v>
      </c>
      <c r="G13" s="635" t="s">
        <v>499</v>
      </c>
      <c r="H13" s="606"/>
      <c r="I13" s="1208" t="s">
        <v>593</v>
      </c>
      <c r="J13" s="617"/>
      <c r="K13" s="592"/>
      <c r="L13" s="592"/>
      <c r="M13" s="592"/>
      <c r="N13" s="592"/>
      <c r="O13" s="592"/>
      <c r="P13" s="592"/>
      <c r="Q13" s="592"/>
      <c r="R13" s="592"/>
      <c r="S13" s="592"/>
      <c r="T13" s="592"/>
    </row>
    <row r="14" spans="1:20" s="572" customFormat="1" ht="18.75">
      <c r="A14" s="1207"/>
      <c r="B14" s="1207"/>
      <c r="C14" s="1207"/>
      <c r="D14" s="625"/>
      <c r="F14" s="621"/>
      <c r="G14" s="552" t="s">
        <v>4</v>
      </c>
      <c r="H14" s="626"/>
      <c r="I14" s="1208"/>
      <c r="J14" s="617"/>
      <c r="K14" s="592"/>
      <c r="L14" s="592"/>
      <c r="M14" s="592"/>
      <c r="N14" s="592"/>
      <c r="O14" s="592"/>
      <c r="P14" s="592"/>
      <c r="Q14" s="592"/>
      <c r="R14" s="592"/>
      <c r="S14" s="592"/>
      <c r="T14" s="592"/>
    </row>
    <row r="15" spans="1:20" s="572" customFormat="1" ht="18.75">
      <c r="A15" s="1207"/>
      <c r="B15" s="1207"/>
      <c r="C15" s="625"/>
      <c r="D15" s="625"/>
      <c r="F15" s="636"/>
      <c r="G15" s="579" t="s">
        <v>403</v>
      </c>
      <c r="H15" s="637"/>
      <c r="I15" s="638"/>
      <c r="J15" s="617"/>
      <c r="K15" s="592"/>
      <c r="L15" s="592"/>
      <c r="M15" s="592"/>
      <c r="N15" s="592"/>
      <c r="O15" s="592"/>
      <c r="P15" s="592"/>
      <c r="Q15" s="592"/>
      <c r="R15" s="592"/>
      <c r="S15" s="592"/>
      <c r="T15" s="592"/>
    </row>
    <row r="16" spans="1:20" s="572" customFormat="1" ht="18.75">
      <c r="A16" s="1207"/>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2" t="s">
        <v>595</v>
      </c>
      <c r="H19" s="1202"/>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3" t="s">
        <v>659</v>
      </c>
      <c r="M5" s="1223"/>
      <c r="N5" s="1223"/>
      <c r="O5" s="1223"/>
      <c r="P5" s="1223"/>
      <c r="Q5" s="1223"/>
      <c r="R5" s="1223"/>
      <c r="S5" s="1223"/>
      <c r="T5" s="1223"/>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55" t="str">
        <f>IF(NameOrPr_ch="",IF(NameOrPr="","",NameOrPr),NameOrPr_ch)</f>
        <v>Региональная энергетическая комиссия Свердловской области</v>
      </c>
      <c r="P7" s="1256"/>
      <c r="Q7" s="1256"/>
      <c r="R7" s="1256"/>
      <c r="S7" s="1256"/>
      <c r="T7" s="1257"/>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598</v>
      </c>
      <c r="N8" s="668"/>
      <c r="O8" s="1255" t="str">
        <f>IF(datePr_ch="",IF(datePr="","",datePr),datePr_ch)</f>
        <v>11.12.2018</v>
      </c>
      <c r="P8" s="1256"/>
      <c r="Q8" s="1256"/>
      <c r="R8" s="1256"/>
      <c r="S8" s="1256"/>
      <c r="T8" s="1257"/>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597</v>
      </c>
      <c r="N9" s="668"/>
      <c r="O9" s="1255" t="str">
        <f>IF(numberPr_ch="",IF(numberPr="","",numberPr),numberPr_ch)</f>
        <v>№278-ПК</v>
      </c>
      <c r="P9" s="1256"/>
      <c r="Q9" s="1256"/>
      <c r="R9" s="1256"/>
      <c r="S9" s="1256"/>
      <c r="T9" s="1257"/>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55" t="str">
        <f>IF(IstPub_ch="",IF(IstPub="","",IstPub),IstPub_ch)</f>
        <v>www.pravo.gov.ru  №19814 от 18.12.2018</v>
      </c>
      <c r="P10" s="1256"/>
      <c r="Q10" s="1256"/>
      <c r="R10" s="1256"/>
      <c r="S10" s="1256"/>
      <c r="T10" s="1257"/>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5" t="s">
        <v>454</v>
      </c>
      <c r="M13" s="1155"/>
      <c r="N13" s="1155"/>
      <c r="O13" s="1155"/>
      <c r="P13" s="1155"/>
      <c r="Q13" s="1155"/>
      <c r="R13" s="1155"/>
      <c r="S13" s="1155"/>
      <c r="T13" s="1155"/>
      <c r="U13" s="1155"/>
      <c r="V13" s="1155"/>
      <c r="W13" s="1155" t="s">
        <v>455</v>
      </c>
    </row>
    <row r="14" spans="1:34" ht="14.25" customHeight="1">
      <c r="J14" s="483"/>
      <c r="K14" s="483"/>
      <c r="L14" s="1236" t="s">
        <v>92</v>
      </c>
      <c r="M14" s="1236" t="s">
        <v>641</v>
      </c>
      <c r="N14" s="523"/>
      <c r="O14" s="1237" t="s">
        <v>643</v>
      </c>
      <c r="P14" s="1238"/>
      <c r="Q14" s="1238"/>
      <c r="R14" s="1238"/>
      <c r="S14" s="1238"/>
      <c r="T14" s="1239"/>
      <c r="U14" s="1220" t="s">
        <v>341</v>
      </c>
      <c r="V14" s="1233" t="s">
        <v>275</v>
      </c>
      <c r="W14" s="1155"/>
    </row>
    <row r="15" spans="1:34" s="525" customFormat="1" ht="14.25" customHeight="1">
      <c r="A15" s="587"/>
      <c r="B15" s="587"/>
      <c r="C15" s="587"/>
      <c r="D15" s="587"/>
      <c r="E15" s="587"/>
      <c r="F15" s="587"/>
      <c r="G15" s="593"/>
      <c r="H15" s="593"/>
      <c r="I15" s="533"/>
      <c r="J15" s="531"/>
      <c r="K15" s="531"/>
      <c r="L15" s="1236"/>
      <c r="M15" s="1236"/>
      <c r="N15" s="523"/>
      <c r="O15" s="1242" t="s">
        <v>774</v>
      </c>
      <c r="P15" s="1240" t="s">
        <v>271</v>
      </c>
      <c r="Q15" s="1241"/>
      <c r="R15" s="1218" t="s">
        <v>656</v>
      </c>
      <c r="S15" s="1218"/>
      <c r="T15" s="1219"/>
      <c r="U15" s="1221"/>
      <c r="V15" s="1234"/>
      <c r="W15" s="1155"/>
      <c r="X15" s="587"/>
      <c r="Y15" s="587"/>
      <c r="Z15" s="587"/>
      <c r="AA15" s="587"/>
      <c r="AB15" s="587"/>
      <c r="AC15" s="587"/>
      <c r="AD15" s="587"/>
      <c r="AE15" s="587"/>
      <c r="AF15" s="587"/>
      <c r="AG15" s="587"/>
      <c r="AH15" s="587"/>
    </row>
    <row r="16" spans="1:34" ht="33.75">
      <c r="J16" s="483"/>
      <c r="K16" s="483"/>
      <c r="L16" s="1236"/>
      <c r="M16" s="1236"/>
      <c r="N16" s="522"/>
      <c r="O16" s="1243"/>
      <c r="P16" s="537" t="s">
        <v>767</v>
      </c>
      <c r="Q16" s="537" t="s">
        <v>768</v>
      </c>
      <c r="R16" s="538" t="s">
        <v>274</v>
      </c>
      <c r="S16" s="1231" t="s">
        <v>273</v>
      </c>
      <c r="T16" s="1232"/>
      <c r="U16" s="1222"/>
      <c r="V16" s="1235"/>
      <c r="W16" s="1155"/>
    </row>
    <row r="17" spans="1:35">
      <c r="J17" s="483"/>
      <c r="K17" s="491">
        <v>1</v>
      </c>
      <c r="L17" s="527" t="s">
        <v>93</v>
      </c>
      <c r="M17" s="527" t="s">
        <v>49</v>
      </c>
      <c r="N17" s="498" t="s">
        <v>49</v>
      </c>
      <c r="O17" s="489">
        <f ca="1">OFFSET(O17,0,-1)+1</f>
        <v>3</v>
      </c>
      <c r="P17" s="489">
        <f ca="1">OFFSET(P17,0,-1)+1</f>
        <v>4</v>
      </c>
      <c r="Q17" s="489">
        <f ca="1">OFFSET(Q17,0,-1)+1</f>
        <v>5</v>
      </c>
      <c r="R17" s="489">
        <f ca="1">OFFSET(R17,0,-1)+1</f>
        <v>6</v>
      </c>
      <c r="S17" s="1225">
        <f ca="1">OFFSET(S17,0,-1)+1</f>
        <v>7</v>
      </c>
      <c r="T17" s="1225"/>
      <c r="U17" s="489">
        <f ca="1">OFFSET(U17,0,-2)+1</f>
        <v>8</v>
      </c>
      <c r="V17" s="653">
        <f ca="1">OFFSET(V17,0,-1)</f>
        <v>8</v>
      </c>
      <c r="W17" s="489">
        <f ca="1">OFFSET(W17,0,-1)+1</f>
        <v>9</v>
      </c>
    </row>
    <row r="18" spans="1:35" ht="22.5">
      <c r="A18" s="1209">
        <v>1</v>
      </c>
      <c r="B18" s="960"/>
      <c r="C18" s="960"/>
      <c r="D18" s="960"/>
      <c r="E18" s="961"/>
      <c r="F18" s="962"/>
      <c r="G18" s="962"/>
      <c r="H18" s="962"/>
      <c r="I18" s="963"/>
      <c r="J18" s="958"/>
      <c r="K18" s="965"/>
      <c r="L18" s="595">
        <f>mergeValue(A18)</f>
        <v>1</v>
      </c>
      <c r="M18" s="643" t="s">
        <v>20</v>
      </c>
      <c r="N18" s="582"/>
      <c r="O18" s="1250"/>
      <c r="P18" s="1250"/>
      <c r="Q18" s="1250"/>
      <c r="R18" s="1250"/>
      <c r="S18" s="1250"/>
      <c r="T18" s="1250"/>
      <c r="U18" s="1250"/>
      <c r="V18" s="1250"/>
      <c r="W18" s="632" t="s">
        <v>660</v>
      </c>
    </row>
    <row r="19" spans="1:35" ht="22.5">
      <c r="A19" s="1209"/>
      <c r="B19" s="1209">
        <v>1</v>
      </c>
      <c r="C19" s="960"/>
      <c r="D19" s="960"/>
      <c r="E19" s="962"/>
      <c r="F19" s="962"/>
      <c r="G19" s="962"/>
      <c r="H19" s="962"/>
      <c r="I19" s="957"/>
      <c r="J19" s="956"/>
      <c r="K19" s="959"/>
      <c r="L19" s="595" t="str">
        <f>mergeValue(A19) &amp;"."&amp; mergeValue(B19)</f>
        <v>1.1</v>
      </c>
      <c r="M19" s="548" t="s">
        <v>16</v>
      </c>
      <c r="N19" s="582"/>
      <c r="O19" s="1250"/>
      <c r="P19" s="1250"/>
      <c r="Q19" s="1250"/>
      <c r="R19" s="1250"/>
      <c r="S19" s="1250"/>
      <c r="T19" s="1250"/>
      <c r="U19" s="1250"/>
      <c r="V19" s="1250"/>
      <c r="W19" s="632" t="s">
        <v>478</v>
      </c>
    </row>
    <row r="20" spans="1:35" ht="22.5">
      <c r="A20" s="1209"/>
      <c r="B20" s="1209"/>
      <c r="C20" s="1209">
        <v>1</v>
      </c>
      <c r="D20" s="960"/>
      <c r="E20" s="962"/>
      <c r="F20" s="962"/>
      <c r="G20" s="962"/>
      <c r="H20" s="962"/>
      <c r="I20" s="964"/>
      <c r="J20" s="956"/>
      <c r="K20" s="959"/>
      <c r="L20" s="595" t="str">
        <f>mergeValue(A20) &amp;"."&amp; mergeValue(B20)&amp;"."&amp; mergeValue(C20)</f>
        <v>1.1.1</v>
      </c>
      <c r="M20" s="549" t="s">
        <v>7</v>
      </c>
      <c r="N20" s="582"/>
      <c r="O20" s="1250"/>
      <c r="P20" s="1250"/>
      <c r="Q20" s="1250"/>
      <c r="R20" s="1250"/>
      <c r="S20" s="1250"/>
      <c r="T20" s="1250"/>
      <c r="U20" s="1250"/>
      <c r="V20" s="1250"/>
      <c r="W20" s="632" t="s">
        <v>635</v>
      </c>
    </row>
    <row r="21" spans="1:35" ht="22.5">
      <c r="A21" s="1209"/>
      <c r="B21" s="1209"/>
      <c r="C21" s="1209"/>
      <c r="D21" s="1209">
        <v>1</v>
      </c>
      <c r="E21" s="962"/>
      <c r="F21" s="962"/>
      <c r="G21" s="962"/>
      <c r="H21" s="962"/>
      <c r="I21" s="964"/>
      <c r="J21" s="956"/>
      <c r="K21" s="959"/>
      <c r="L21" s="595" t="str">
        <f>mergeValue(A21) &amp;"."&amp; mergeValue(B21)&amp;"."&amp; mergeValue(C21)&amp;"."&amp; mergeValue(D21)</f>
        <v>1.1.1.1</v>
      </c>
      <c r="M21" s="550" t="s">
        <v>22</v>
      </c>
      <c r="N21" s="582"/>
      <c r="O21" s="1250"/>
      <c r="P21" s="1250"/>
      <c r="Q21" s="1250"/>
      <c r="R21" s="1250"/>
      <c r="S21" s="1250"/>
      <c r="T21" s="1250"/>
      <c r="U21" s="1250"/>
      <c r="V21" s="1250"/>
      <c r="W21" s="632" t="s">
        <v>636</v>
      </c>
    </row>
    <row r="22" spans="1:35" ht="11.25" hidden="1" customHeight="1">
      <c r="A22" s="1209"/>
      <c r="B22" s="1209"/>
      <c r="C22" s="1209"/>
      <c r="D22" s="1209"/>
      <c r="E22" s="1209">
        <v>1</v>
      </c>
      <c r="F22" s="962"/>
      <c r="G22" s="962"/>
      <c r="H22" s="960">
        <v>1</v>
      </c>
      <c r="I22" s="1209">
        <v>1</v>
      </c>
      <c r="J22" s="962"/>
      <c r="K22" s="967"/>
      <c r="L22" s="595"/>
      <c r="M22" s="556"/>
      <c r="N22" s="583"/>
      <c r="O22" s="633"/>
      <c r="P22" s="633"/>
      <c r="Q22" s="633"/>
      <c r="R22" s="633"/>
      <c r="S22" s="633"/>
      <c r="T22" s="633"/>
      <c r="U22" s="633"/>
      <c r="V22" s="510"/>
      <c r="W22" s="561"/>
    </row>
    <row r="23" spans="1:35" ht="90">
      <c r="A23" s="1209"/>
      <c r="B23" s="1209"/>
      <c r="C23" s="1209"/>
      <c r="D23" s="1209"/>
      <c r="E23" s="1209"/>
      <c r="F23" s="1209">
        <v>1</v>
      </c>
      <c r="G23" s="960"/>
      <c r="H23" s="960"/>
      <c r="I23" s="1209"/>
      <c r="J23" s="1209">
        <v>1</v>
      </c>
      <c r="K23" s="968"/>
      <c r="L23" s="595" t="str">
        <f>mergeValue(A23) &amp;"."&amp; mergeValue(B23)&amp;"."&amp; mergeValue(C23)&amp;"."&amp; mergeValue(D23)&amp;"."&amp;  mergeValue(F23)</f>
        <v>1.1.1.1.1</v>
      </c>
      <c r="M23" s="557" t="s">
        <v>10</v>
      </c>
      <c r="N23" s="583"/>
      <c r="O23" s="1211"/>
      <c r="P23" s="1211"/>
      <c r="Q23" s="1211"/>
      <c r="R23" s="1211"/>
      <c r="S23" s="1211"/>
      <c r="T23" s="1211"/>
      <c r="U23" s="1211"/>
      <c r="V23" s="1211"/>
      <c r="W23" s="632" t="s">
        <v>637</v>
      </c>
      <c r="Y23" s="506" t="str">
        <f>strCheckUnique(Z23:Z26)</f>
        <v/>
      </c>
      <c r="AA23" s="506"/>
    </row>
    <row r="24" spans="1:35" ht="189" customHeight="1">
      <c r="A24" s="1209"/>
      <c r="B24" s="1209"/>
      <c r="C24" s="1209"/>
      <c r="D24" s="1209"/>
      <c r="E24" s="1209"/>
      <c r="F24" s="1209"/>
      <c r="G24" s="960">
        <v>1</v>
      </c>
      <c r="H24" s="960"/>
      <c r="I24" s="1209"/>
      <c r="J24" s="1209"/>
      <c r="K24" s="968">
        <v>1</v>
      </c>
      <c r="L24" s="595" t="str">
        <f>mergeValue(A24) &amp;"."&amp; mergeValue(B24)&amp;"."&amp; mergeValue(C24)&amp;"."&amp; mergeValue(D24)&amp;"."&amp; mergeValue(F24)&amp;"."&amp; mergeValue(G24)</f>
        <v>1.1.1.1.1.1</v>
      </c>
      <c r="M24" s="1071"/>
      <c r="N24" s="588"/>
      <c r="O24" s="564"/>
      <c r="P24" s="564"/>
      <c r="Q24" s="1096"/>
      <c r="R24" s="1251"/>
      <c r="S24" s="1216" t="s">
        <v>84</v>
      </c>
      <c r="T24" s="1251"/>
      <c r="U24" s="1216" t="s">
        <v>85</v>
      </c>
      <c r="V24" s="580"/>
      <c r="W24" s="1226" t="s">
        <v>661</v>
      </c>
      <c r="X24" s="502" t="str">
        <f>strCheckDate(O25:V25)</f>
        <v/>
      </c>
      <c r="Y24" s="506"/>
      <c r="Z24" s="506" t="str">
        <f>IF(M24="","",M24 )</f>
        <v/>
      </c>
      <c r="AA24" s="506"/>
      <c r="AB24" s="506"/>
      <c r="AC24" s="506"/>
    </row>
    <row r="25" spans="1:35" ht="11.25" hidden="1">
      <c r="A25" s="1209"/>
      <c r="B25" s="1209"/>
      <c r="C25" s="1209"/>
      <c r="D25" s="1209"/>
      <c r="E25" s="1209"/>
      <c r="F25" s="1209"/>
      <c r="G25" s="960"/>
      <c r="H25" s="960"/>
      <c r="I25" s="1209"/>
      <c r="J25" s="1209"/>
      <c r="K25" s="968"/>
      <c r="L25" s="602"/>
      <c r="M25" s="648"/>
      <c r="N25" s="588"/>
      <c r="O25" s="564"/>
      <c r="P25" s="564"/>
      <c r="Q25" s="586" t="str">
        <f>R24 &amp; "-" &amp; T24</f>
        <v>-</v>
      </c>
      <c r="R25" s="1215"/>
      <c r="S25" s="1216"/>
      <c r="T25" s="1215"/>
      <c r="U25" s="1216"/>
      <c r="V25" s="580"/>
      <c r="W25" s="1227"/>
    </row>
    <row r="26" spans="1:35" s="477" customFormat="1" ht="15" customHeight="1">
      <c r="A26" s="1209"/>
      <c r="B26" s="1209"/>
      <c r="C26" s="1209"/>
      <c r="D26" s="1209"/>
      <c r="E26" s="1209"/>
      <c r="F26" s="1209"/>
      <c r="G26" s="962"/>
      <c r="H26" s="960"/>
      <c r="I26" s="1209"/>
      <c r="J26" s="1209"/>
      <c r="K26" s="967"/>
      <c r="L26" s="540"/>
      <c r="M26" s="558" t="s">
        <v>25</v>
      </c>
      <c r="N26" s="553"/>
      <c r="O26" s="547"/>
      <c r="P26" s="547"/>
      <c r="Q26" s="547"/>
      <c r="R26" s="575"/>
      <c r="S26" s="566"/>
      <c r="T26" s="565"/>
      <c r="U26" s="553"/>
      <c r="V26" s="562"/>
      <c r="W26" s="1228"/>
      <c r="X26" s="503"/>
      <c r="Y26" s="503"/>
      <c r="Z26" s="503"/>
      <c r="AA26" s="503"/>
      <c r="AB26" s="503"/>
      <c r="AC26" s="503"/>
      <c r="AD26" s="503"/>
      <c r="AE26" s="503"/>
      <c r="AF26" s="503"/>
      <c r="AG26" s="503"/>
      <c r="AH26" s="503"/>
    </row>
    <row r="27" spans="1:35" s="477" customFormat="1" ht="15" customHeight="1">
      <c r="A27" s="1209"/>
      <c r="B27" s="1209"/>
      <c r="C27" s="1209"/>
      <c r="D27" s="1209"/>
      <c r="E27" s="1209"/>
      <c r="F27" s="962"/>
      <c r="G27" s="962"/>
      <c r="H27" s="960"/>
      <c r="I27" s="1209"/>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9"/>
      <c r="B28" s="1209"/>
      <c r="C28" s="1209"/>
      <c r="D28" s="1209"/>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9"/>
      <c r="B29" s="1209"/>
      <c r="C29" s="1209"/>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9"/>
      <c r="B30" s="1209"/>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9"/>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2" t="s">
        <v>662</v>
      </c>
      <c r="N34" s="1202"/>
      <c r="O34" s="1202"/>
      <c r="P34" s="1202"/>
      <c r="Q34" s="1202"/>
      <c r="R34" s="1202"/>
      <c r="S34" s="1202"/>
      <c r="T34" s="1202"/>
      <c r="U34" s="1202"/>
      <c r="V34" s="1202"/>
      <c r="W34" s="1202"/>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3" t="s">
        <v>492</v>
      </c>
      <c r="G2" s="1204"/>
      <c r="H2" s="1205"/>
      <c r="I2" s="436"/>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18.12.2018</v>
      </c>
      <c r="I7" s="196" t="s">
        <v>494</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495</v>
      </c>
      <c r="H8" s="317"/>
      <c r="I8" s="196" t="s">
        <v>592</v>
      </c>
      <c r="J8" s="334"/>
      <c r="K8" s="214"/>
      <c r="L8" s="214"/>
      <c r="M8" s="214"/>
      <c r="N8" s="214"/>
      <c r="O8" s="214"/>
      <c r="P8" s="214"/>
      <c r="Q8" s="214"/>
      <c r="R8" s="214"/>
      <c r="S8" s="214"/>
      <c r="T8" s="214"/>
    </row>
    <row r="9" spans="1:20" s="190" customFormat="1" ht="22.5">
      <c r="A9" s="1207"/>
      <c r="B9" s="214"/>
      <c r="C9" s="214"/>
      <c r="D9" s="214"/>
      <c r="F9" s="335" t="str">
        <f>"3." &amp;mergeValue(A9)</f>
        <v>3.1</v>
      </c>
      <c r="G9" s="417" t="s">
        <v>496</v>
      </c>
      <c r="H9" s="317"/>
      <c r="I9" s="196" t="s">
        <v>590</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594</v>
      </c>
      <c r="H11" s="317" t="str">
        <f>IF(region_name="","",region_name)</f>
        <v>Свердловская область</v>
      </c>
      <c r="I11" s="196" t="s">
        <v>500</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499</v>
      </c>
      <c r="H13" s="317"/>
      <c r="I13" s="1208" t="s">
        <v>593</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595</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3" t="s">
        <v>668</v>
      </c>
      <c r="M5" s="1223"/>
      <c r="N5" s="1223"/>
      <c r="O5" s="1223"/>
      <c r="P5" s="1223"/>
      <c r="Q5" s="1223"/>
      <c r="R5" s="1223"/>
      <c r="S5" s="1223"/>
      <c r="T5" s="1223"/>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5" t="str">
        <f>IF(NameOrPr_ch="",IF(NameOrPr="","",NameOrPr),NameOrPr_ch)</f>
        <v>Региональная энергетическая комиссия Свердловской области</v>
      </c>
      <c r="P7" s="1256"/>
      <c r="Q7" s="1256"/>
      <c r="R7" s="1256"/>
      <c r="S7" s="1256"/>
      <c r="T7" s="1257"/>
      <c r="U7" s="671"/>
      <c r="V7" s="526"/>
      <c r="AC7" s="587"/>
      <c r="AD7" s="587"/>
      <c r="AE7" s="587"/>
      <c r="AF7" s="587"/>
      <c r="AG7" s="587"/>
    </row>
    <row r="8" spans="1:33" s="493" customFormat="1" ht="18.75">
      <c r="A8" s="507"/>
      <c r="B8" s="507"/>
      <c r="C8" s="507"/>
      <c r="D8" s="507"/>
      <c r="E8" s="507"/>
      <c r="F8" s="507"/>
      <c r="G8" s="507"/>
      <c r="H8" s="507"/>
      <c r="L8" s="501"/>
      <c r="M8" s="619" t="s">
        <v>598</v>
      </c>
      <c r="N8" s="668"/>
      <c r="O8" s="1255" t="str">
        <f>IF(datePr_ch="",IF(datePr="","",datePr),datePr_ch)</f>
        <v>11.12.2018</v>
      </c>
      <c r="P8" s="1256"/>
      <c r="Q8" s="1256"/>
      <c r="R8" s="1256"/>
      <c r="S8" s="1256"/>
      <c r="T8" s="1257"/>
      <c r="U8" s="669"/>
      <c r="V8" s="488"/>
      <c r="AC8" s="507"/>
      <c r="AD8" s="507"/>
      <c r="AE8" s="507"/>
      <c r="AF8" s="507"/>
      <c r="AG8" s="507"/>
    </row>
    <row r="9" spans="1:33" s="493" customFormat="1" ht="18.75">
      <c r="A9" s="507"/>
      <c r="B9" s="507"/>
      <c r="C9" s="507"/>
      <c r="D9" s="507"/>
      <c r="E9" s="507"/>
      <c r="F9" s="507"/>
      <c r="G9" s="507"/>
      <c r="H9" s="507"/>
      <c r="L9" s="554"/>
      <c r="M9" s="619" t="s">
        <v>597</v>
      </c>
      <c r="N9" s="668"/>
      <c r="O9" s="1255" t="str">
        <f>IF(numberPr_ch="",IF(numberPr="","",numberPr),numberPr_ch)</f>
        <v>№278-ПК</v>
      </c>
      <c r="P9" s="1256"/>
      <c r="Q9" s="1256"/>
      <c r="R9" s="1256"/>
      <c r="S9" s="1256"/>
      <c r="T9" s="1257"/>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5" t="str">
        <f>IF(IstPub_ch="",IF(IstPub="","",IstPub),IstPub_ch)</f>
        <v>www.pravo.gov.ru  №19814 от 18.12.2018</v>
      </c>
      <c r="P10" s="1256"/>
      <c r="Q10" s="1256"/>
      <c r="R10" s="1256"/>
      <c r="S10" s="1256"/>
      <c r="T10" s="1257"/>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36" t="s">
        <v>454</v>
      </c>
      <c r="M13" s="1236"/>
      <c r="N13" s="1236"/>
      <c r="O13" s="1236"/>
      <c r="P13" s="1236"/>
      <c r="Q13" s="1236"/>
      <c r="R13" s="1236"/>
      <c r="S13" s="1236"/>
      <c r="T13" s="1236"/>
      <c r="U13" s="1236"/>
      <c r="V13" s="1236"/>
      <c r="W13" s="1236"/>
      <c r="X13" s="1236"/>
      <c r="Y13" s="1236"/>
      <c r="Z13" s="1236"/>
      <c r="AA13" s="1236"/>
      <c r="AB13" s="1155" t="s">
        <v>455</v>
      </c>
    </row>
    <row r="14" spans="1:33" ht="14.25" customHeight="1">
      <c r="J14" s="483"/>
      <c r="K14" s="483"/>
      <c r="L14" s="1236" t="s">
        <v>92</v>
      </c>
      <c r="M14" s="1236" t="s">
        <v>641</v>
      </c>
      <c r="N14" s="580"/>
      <c r="O14" s="1155" t="s">
        <v>643</v>
      </c>
      <c r="P14" s="1155"/>
      <c r="Q14" s="1155"/>
      <c r="R14" s="1155"/>
      <c r="S14" s="1155"/>
      <c r="T14" s="1155"/>
      <c r="U14" s="1155"/>
      <c r="V14" s="1155"/>
      <c r="W14" s="1155"/>
      <c r="X14" s="1155"/>
      <c r="Y14" s="1155"/>
      <c r="Z14" s="1236" t="s">
        <v>341</v>
      </c>
      <c r="AA14" s="1248" t="s">
        <v>275</v>
      </c>
      <c r="AB14" s="1155"/>
    </row>
    <row r="15" spans="1:33" s="525" customFormat="1" ht="14.25" customHeight="1">
      <c r="A15" s="587"/>
      <c r="B15" s="587"/>
      <c r="C15" s="587"/>
      <c r="D15" s="587"/>
      <c r="E15" s="587"/>
      <c r="F15" s="587"/>
      <c r="G15" s="593"/>
      <c r="H15" s="593"/>
      <c r="I15" s="533"/>
      <c r="J15" s="531"/>
      <c r="K15" s="531"/>
      <c r="L15" s="1236"/>
      <c r="M15" s="1236"/>
      <c r="N15" s="580"/>
      <c r="O15" s="1264" t="s">
        <v>669</v>
      </c>
      <c r="P15" s="1264" t="s">
        <v>622</v>
      </c>
      <c r="Q15" s="1264" t="s">
        <v>623</v>
      </c>
      <c r="R15" s="1264" t="s">
        <v>271</v>
      </c>
      <c r="S15" s="1264"/>
      <c r="T15" s="1264" t="s">
        <v>271</v>
      </c>
      <c r="U15" s="1264"/>
      <c r="V15" s="654"/>
      <c r="W15" s="1263" t="s">
        <v>656</v>
      </c>
      <c r="X15" s="1263"/>
      <c r="Y15" s="1263"/>
      <c r="Z15" s="1236"/>
      <c r="AA15" s="1248"/>
      <c r="AB15" s="1155"/>
      <c r="AC15" s="587"/>
      <c r="AD15" s="587"/>
      <c r="AE15" s="587"/>
      <c r="AF15" s="587"/>
      <c r="AG15" s="587"/>
    </row>
    <row r="16" spans="1:33" ht="56.25" customHeight="1">
      <c r="J16" s="483"/>
      <c r="K16" s="483"/>
      <c r="L16" s="1236"/>
      <c r="M16" s="1236"/>
      <c r="N16" s="580"/>
      <c r="O16" s="1264"/>
      <c r="P16" s="1264"/>
      <c r="Q16" s="1264"/>
      <c r="R16" s="537" t="s">
        <v>624</v>
      </c>
      <c r="S16" s="537" t="s">
        <v>625</v>
      </c>
      <c r="T16" s="537" t="s">
        <v>626</v>
      </c>
      <c r="U16" s="537" t="s">
        <v>627</v>
      </c>
      <c r="V16" s="537"/>
      <c r="W16" s="538" t="s">
        <v>274</v>
      </c>
      <c r="X16" s="1260" t="s">
        <v>273</v>
      </c>
      <c r="Y16" s="1260"/>
      <c r="Z16" s="1236"/>
      <c r="AA16" s="1248"/>
      <c r="AB16" s="1155"/>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5">
        <f ca="1">OFFSET(X17,0,-1)+1</f>
        <v>11</v>
      </c>
      <c r="Y17" s="1225"/>
      <c r="Z17" s="489">
        <f ca="1">OFFSET(Z17,0,-2)+1</f>
        <v>12</v>
      </c>
      <c r="AB17" s="489">
        <f ca="1">OFFSET(AB17,0,-2)+1</f>
        <v>13</v>
      </c>
    </row>
    <row r="18" spans="1:33" ht="22.5">
      <c r="A18" s="1209">
        <v>1</v>
      </c>
      <c r="B18" s="1055"/>
      <c r="C18" s="1055"/>
      <c r="D18" s="1055"/>
      <c r="E18" s="1056"/>
      <c r="F18" s="1057"/>
      <c r="G18" s="1055"/>
      <c r="H18" s="1055"/>
      <c r="I18" s="1043"/>
      <c r="J18" s="1048"/>
      <c r="K18" s="1048"/>
      <c r="L18" s="595">
        <f>mergeValue(A18)</f>
        <v>1</v>
      </c>
      <c r="M18" s="643" t="s">
        <v>20</v>
      </c>
      <c r="N18" s="582"/>
      <c r="O18" s="1250"/>
      <c r="P18" s="1250"/>
      <c r="Q18" s="1250"/>
      <c r="R18" s="1250"/>
      <c r="S18" s="1250"/>
      <c r="T18" s="1250"/>
      <c r="U18" s="1250"/>
      <c r="V18" s="1250"/>
      <c r="W18" s="1250"/>
      <c r="X18" s="1250"/>
      <c r="Y18" s="1250"/>
      <c r="Z18" s="1250"/>
      <c r="AA18" s="1250"/>
      <c r="AB18" s="632" t="s">
        <v>477</v>
      </c>
    </row>
    <row r="19" spans="1:33" ht="22.5">
      <c r="A19" s="1209"/>
      <c r="B19" s="1209">
        <v>1</v>
      </c>
      <c r="C19" s="1055"/>
      <c r="D19" s="1055"/>
      <c r="E19" s="1057"/>
      <c r="F19" s="1057"/>
      <c r="G19" s="1055"/>
      <c r="H19" s="1055"/>
      <c r="I19" s="1050"/>
      <c r="J19" s="1045"/>
      <c r="K19" s="1044"/>
      <c r="L19" s="595" t="str">
        <f>mergeValue(A19) &amp;"."&amp; mergeValue(B19)</f>
        <v>1.1</v>
      </c>
      <c r="M19" s="548" t="s">
        <v>16</v>
      </c>
      <c r="N19" s="582"/>
      <c r="O19" s="1250"/>
      <c r="P19" s="1250"/>
      <c r="Q19" s="1250"/>
      <c r="R19" s="1250"/>
      <c r="S19" s="1250"/>
      <c r="T19" s="1250"/>
      <c r="U19" s="1250"/>
      <c r="V19" s="1250"/>
      <c r="W19" s="1250"/>
      <c r="X19" s="1250"/>
      <c r="Y19" s="1250"/>
      <c r="Z19" s="1250"/>
      <c r="AA19" s="1250"/>
      <c r="AB19" s="632" t="s">
        <v>478</v>
      </c>
    </row>
    <row r="20" spans="1:33" ht="22.5">
      <c r="A20" s="1209"/>
      <c r="B20" s="1209"/>
      <c r="C20" s="1209">
        <v>1</v>
      </c>
      <c r="D20" s="1055"/>
      <c r="E20" s="1057"/>
      <c r="F20" s="1057"/>
      <c r="G20" s="1055"/>
      <c r="H20" s="1055"/>
      <c r="I20" s="1050"/>
      <c r="J20" s="1045"/>
      <c r="K20" s="1044"/>
      <c r="L20" s="595" t="str">
        <f>mergeValue(A20) &amp;"."&amp; mergeValue(B20)&amp;"."&amp; mergeValue(C20)</f>
        <v>1.1.1</v>
      </c>
      <c r="M20" s="549" t="s">
        <v>7</v>
      </c>
      <c r="N20" s="582"/>
      <c r="O20" s="1250"/>
      <c r="P20" s="1250"/>
      <c r="Q20" s="1250"/>
      <c r="R20" s="1250"/>
      <c r="S20" s="1250"/>
      <c r="T20" s="1250"/>
      <c r="U20" s="1250"/>
      <c r="V20" s="1250"/>
      <c r="W20" s="1250"/>
      <c r="X20" s="1250"/>
      <c r="Y20" s="1250"/>
      <c r="Z20" s="1250"/>
      <c r="AA20" s="1250"/>
      <c r="AB20" s="632" t="s">
        <v>635</v>
      </c>
    </row>
    <row r="21" spans="1:33" ht="22.5">
      <c r="A21" s="1209"/>
      <c r="B21" s="1209"/>
      <c r="C21" s="1209"/>
      <c r="D21" s="1209">
        <v>1</v>
      </c>
      <c r="E21" s="1057"/>
      <c r="F21" s="1057"/>
      <c r="G21" s="1055"/>
      <c r="H21" s="1055"/>
      <c r="I21" s="1050"/>
      <c r="J21" s="1045"/>
      <c r="K21" s="1044"/>
      <c r="L21" s="595" t="str">
        <f>mergeValue(A21) &amp;"."&amp; mergeValue(B21)&amp;"."&amp; mergeValue(C21)&amp;"."&amp; mergeValue(D21)</f>
        <v>1.1.1.1</v>
      </c>
      <c r="M21" s="550" t="s">
        <v>22</v>
      </c>
      <c r="N21" s="582"/>
      <c r="O21" s="1250"/>
      <c r="P21" s="1250"/>
      <c r="Q21" s="1250"/>
      <c r="R21" s="1250"/>
      <c r="S21" s="1250"/>
      <c r="T21" s="1250"/>
      <c r="U21" s="1250"/>
      <c r="V21" s="1250"/>
      <c r="W21" s="1250"/>
      <c r="X21" s="1250"/>
      <c r="Y21" s="1250"/>
      <c r="Z21" s="1250"/>
      <c r="AA21" s="1250"/>
      <c r="AB21" s="632" t="s">
        <v>636</v>
      </c>
    </row>
    <row r="22" spans="1:33" ht="0.2" customHeight="1">
      <c r="A22" s="1209"/>
      <c r="B22" s="1209"/>
      <c r="C22" s="1209"/>
      <c r="D22" s="1209"/>
      <c r="E22" s="1209">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9"/>
      <c r="B23" s="1209"/>
      <c r="C23" s="1209"/>
      <c r="D23" s="1209"/>
      <c r="E23" s="1209"/>
      <c r="F23" s="1209">
        <v>1</v>
      </c>
      <c r="G23" s="1055"/>
      <c r="H23" s="1055"/>
      <c r="I23" s="1261"/>
      <c r="J23" s="1045"/>
      <c r="K23" s="1044"/>
      <c r="L23" s="595" t="str">
        <f>mergeValue(A23) &amp;"."&amp; mergeValue(B23)&amp;"."&amp; mergeValue(C23)&amp;"."&amp; mergeValue(D23)&amp;"."&amp; mergeValue(F23)</f>
        <v>1.1.1.1.1</v>
      </c>
      <c r="M23" s="557" t="s">
        <v>10</v>
      </c>
      <c r="N23" s="583"/>
      <c r="O23" s="1212"/>
      <c r="P23" s="1213"/>
      <c r="Q23" s="1213"/>
      <c r="R23" s="1213"/>
      <c r="S23" s="1213"/>
      <c r="T23" s="1213"/>
      <c r="U23" s="1213"/>
      <c r="V23" s="1213"/>
      <c r="W23" s="1213"/>
      <c r="X23" s="1213"/>
      <c r="Y23" s="1213"/>
      <c r="Z23" s="1213"/>
      <c r="AA23" s="1214"/>
      <c r="AB23" s="632" t="s">
        <v>637</v>
      </c>
      <c r="AD23" s="506" t="str">
        <f>strCheckUnique(AE23:AE28)</f>
        <v/>
      </c>
      <c r="AF23" s="506"/>
    </row>
    <row r="24" spans="1:33" ht="135">
      <c r="A24" s="1209"/>
      <c r="B24" s="1209"/>
      <c r="C24" s="1209"/>
      <c r="D24" s="1209"/>
      <c r="E24" s="1209"/>
      <c r="F24" s="1209"/>
      <c r="G24" s="1209">
        <v>1</v>
      </c>
      <c r="H24" s="1055"/>
      <c r="I24" s="1261"/>
      <c r="J24" s="1262"/>
      <c r="K24" s="1051"/>
      <c r="L24" s="595" t="str">
        <f>mergeValue(A24) &amp;"."&amp; mergeValue(B24)&amp;"."&amp; mergeValue(C24)&amp;"."&amp; mergeValue(D24)&amp;"."&amp; mergeValue(F24)&amp;"."&amp; mergeValue(G24)</f>
        <v>1.1.1.1.1.1</v>
      </c>
      <c r="M24" s="1071" t="s">
        <v>652</v>
      </c>
      <c r="N24" s="648"/>
      <c r="O24" s="564"/>
      <c r="P24" s="564"/>
      <c r="Q24" s="564"/>
      <c r="R24" s="495"/>
      <c r="S24" s="1097"/>
      <c r="T24" s="495"/>
      <c r="U24" s="1097"/>
      <c r="V24" s="586" t="str">
        <f>W24 &amp; "-" &amp; Y24</f>
        <v>-</v>
      </c>
      <c r="W24" s="1251"/>
      <c r="X24" s="1216" t="s">
        <v>84</v>
      </c>
      <c r="Y24" s="1251"/>
      <c r="Z24" s="1216" t="s">
        <v>85</v>
      </c>
      <c r="AA24" s="539"/>
      <c r="AB24" s="632" t="s">
        <v>670</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9"/>
      <c r="B25" s="1209"/>
      <c r="C25" s="1209"/>
      <c r="D25" s="1209"/>
      <c r="E25" s="1209"/>
      <c r="F25" s="1209"/>
      <c r="G25" s="1209"/>
      <c r="H25" s="1055">
        <v>1</v>
      </c>
      <c r="I25" s="1261"/>
      <c r="J25" s="1262"/>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1"/>
      <c r="X25" s="1216"/>
      <c r="Y25" s="1251"/>
      <c r="Z25" s="1216"/>
      <c r="AA25" s="672"/>
      <c r="AB25" s="1226" t="s">
        <v>671</v>
      </c>
      <c r="AC25" s="502" t="str">
        <f>strCheckDate(O25:AA25)</f>
        <v/>
      </c>
      <c r="AF25" s="506"/>
    </row>
    <row r="26" spans="1:33" ht="14.25" hidden="1" customHeight="1">
      <c r="A26" s="1209"/>
      <c r="B26" s="1209"/>
      <c r="C26" s="1209"/>
      <c r="D26" s="1209"/>
      <c r="E26" s="1209"/>
      <c r="F26" s="1209"/>
      <c r="G26" s="1209"/>
      <c r="H26" s="1055"/>
      <c r="I26" s="1261"/>
      <c r="J26" s="1262"/>
      <c r="K26" s="1051"/>
      <c r="L26" s="602"/>
      <c r="M26" s="648"/>
      <c r="N26" s="648"/>
      <c r="O26" s="564"/>
      <c r="P26" s="495"/>
      <c r="Q26" s="495"/>
      <c r="R26" s="495"/>
      <c r="S26" s="495"/>
      <c r="T26" s="495"/>
      <c r="U26" s="561"/>
      <c r="V26" s="586"/>
      <c r="W26" s="1215"/>
      <c r="X26" s="1216"/>
      <c r="Y26" s="1215"/>
      <c r="Z26" s="1216"/>
      <c r="AA26" s="539"/>
      <c r="AB26" s="1227"/>
      <c r="AF26" s="506">
        <f ca="1">OFFSET(AF26,-1,0)</f>
        <v>0</v>
      </c>
    </row>
    <row r="27" spans="1:33" s="477" customFormat="1" ht="15" customHeight="1">
      <c r="A27" s="1209"/>
      <c r="B27" s="1209"/>
      <c r="C27" s="1209"/>
      <c r="D27" s="1209"/>
      <c r="E27" s="1209"/>
      <c r="F27" s="1209"/>
      <c r="G27" s="1209"/>
      <c r="H27" s="1055"/>
      <c r="I27" s="1261"/>
      <c r="J27" s="1262"/>
      <c r="K27" s="1052"/>
      <c r="L27" s="540"/>
      <c r="M27" s="559" t="s">
        <v>41</v>
      </c>
      <c r="N27" s="553"/>
      <c r="O27" s="547"/>
      <c r="P27" s="547"/>
      <c r="Q27" s="547"/>
      <c r="R27" s="547"/>
      <c r="S27" s="547"/>
      <c r="T27" s="547"/>
      <c r="U27" s="547"/>
      <c r="V27" s="547"/>
      <c r="W27" s="565"/>
      <c r="X27" s="566"/>
      <c r="Y27" s="565"/>
      <c r="Z27" s="553"/>
      <c r="AA27" s="562"/>
      <c r="AB27" s="1228"/>
      <c r="AC27" s="503"/>
      <c r="AD27" s="503"/>
      <c r="AE27" s="503"/>
      <c r="AF27" s="503"/>
      <c r="AG27" s="503"/>
    </row>
    <row r="28" spans="1:33" s="477" customFormat="1" ht="15" customHeight="1">
      <c r="A28" s="1209"/>
      <c r="B28" s="1209"/>
      <c r="C28" s="1209"/>
      <c r="D28" s="1209"/>
      <c r="E28" s="1209"/>
      <c r="F28" s="1209"/>
      <c r="G28" s="1055"/>
      <c r="H28" s="1055"/>
      <c r="I28" s="1261"/>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9"/>
      <c r="B29" s="1209"/>
      <c r="C29" s="1209"/>
      <c r="D29" s="1209"/>
      <c r="E29" s="1209"/>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9"/>
      <c r="B30" s="1209"/>
      <c r="C30" s="1209"/>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9"/>
      <c r="B31" s="1209"/>
      <c r="C31" s="1209"/>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9"/>
      <c r="B32" s="1209"/>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9"/>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2" t="s">
        <v>674</v>
      </c>
      <c r="N36" s="1202"/>
      <c r="O36" s="1202"/>
      <c r="P36" s="1202"/>
      <c r="Q36" s="1202"/>
      <c r="R36" s="1202"/>
      <c r="S36" s="1202"/>
      <c r="T36" s="1202"/>
      <c r="U36" s="1202"/>
      <c r="V36" s="1202"/>
      <c r="W36" s="1202"/>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3" t="s">
        <v>492</v>
      </c>
      <c r="G2" s="1204"/>
      <c r="H2" s="1205"/>
      <c r="I2" s="436"/>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18.12.2018</v>
      </c>
      <c r="I7" s="196" t="s">
        <v>494</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495</v>
      </c>
      <c r="H8" s="317"/>
      <c r="I8" s="196" t="s">
        <v>592</v>
      </c>
      <c r="J8" s="334"/>
      <c r="K8" s="214"/>
      <c r="L8" s="214"/>
      <c r="M8" s="214"/>
      <c r="N8" s="214"/>
      <c r="O8" s="214"/>
      <c r="P8" s="214"/>
      <c r="Q8" s="214"/>
      <c r="R8" s="214"/>
      <c r="S8" s="214"/>
      <c r="T8" s="214"/>
    </row>
    <row r="9" spans="1:20" s="190" customFormat="1" ht="22.5">
      <c r="A9" s="1207"/>
      <c r="B9" s="214"/>
      <c r="C9" s="214"/>
      <c r="D9" s="214"/>
      <c r="F9" s="335" t="str">
        <f>"3." &amp;mergeValue(A9)</f>
        <v>3.1</v>
      </c>
      <c r="G9" s="417" t="s">
        <v>496</v>
      </c>
      <c r="H9" s="317"/>
      <c r="I9" s="196" t="s">
        <v>590</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594</v>
      </c>
      <c r="H11" s="317" t="str">
        <f>IF(region_name="","",region_name)</f>
        <v>Свердловская область</v>
      </c>
      <c r="I11" s="196" t="s">
        <v>500</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499</v>
      </c>
      <c r="H13" s="317"/>
      <c r="I13" s="1208" t="s">
        <v>593</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338"/>
      <c r="G15" s="149" t="s">
        <v>403</v>
      </c>
      <c r="H15" s="339"/>
      <c r="I15" s="340"/>
      <c r="J15" s="334"/>
      <c r="K15" s="214"/>
      <c r="L15" s="214"/>
      <c r="M15" s="214"/>
      <c r="N15" s="214"/>
      <c r="O15" s="214"/>
      <c r="P15" s="214"/>
      <c r="Q15" s="214"/>
      <c r="R15" s="214"/>
      <c r="S15" s="214"/>
      <c r="T15" s="214"/>
    </row>
    <row r="16" spans="1:20" s="190" customFormat="1" ht="18.75">
      <c r="A16" s="1207"/>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2" t="s">
        <v>595</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3" t="s">
        <v>676</v>
      </c>
      <c r="M5" s="1223"/>
      <c r="N5" s="1223"/>
      <c r="O5" s="1223"/>
      <c r="P5" s="1223"/>
      <c r="Q5" s="1223"/>
      <c r="R5" s="1223"/>
      <c r="S5" s="1223"/>
      <c r="T5" s="1223"/>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29" t="str">
        <f>IF(NameOrPr_ch="",IF(NameOrPr="","",NameOrPr),NameOrPr_ch)</f>
        <v>Региональная энергетическая комиссия Свердловской области</v>
      </c>
      <c r="O7" s="1229"/>
      <c r="P7" s="1229"/>
      <c r="Q7" s="1229"/>
      <c r="R7" s="1229"/>
      <c r="S7" s="1229"/>
      <c r="T7" s="1229"/>
      <c r="U7" s="671"/>
      <c r="AH7" s="587"/>
      <c r="AI7" s="587"/>
      <c r="AJ7" s="587"/>
      <c r="AK7" s="587"/>
    </row>
    <row r="8" spans="1:37" s="493" customFormat="1" ht="18.75">
      <c r="A8" s="507"/>
      <c r="B8" s="507"/>
      <c r="C8" s="507"/>
      <c r="D8" s="507"/>
      <c r="E8" s="507"/>
      <c r="F8" s="507"/>
      <c r="G8" s="507"/>
      <c r="H8" s="507"/>
      <c r="L8" s="501"/>
      <c r="M8" s="674" t="s">
        <v>598</v>
      </c>
      <c r="N8" s="1229" t="str">
        <f>IF(datePr_ch="",IF(datePr="","",datePr),datePr_ch)</f>
        <v>11.12.2018</v>
      </c>
      <c r="O8" s="1229"/>
      <c r="P8" s="1229"/>
      <c r="Q8" s="1229"/>
      <c r="R8" s="1229"/>
      <c r="S8" s="1229"/>
      <c r="T8" s="1229"/>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597</v>
      </c>
      <c r="N9" s="1229" t="str">
        <f>IF(numberPr_ch="",IF(numberPr="","",numberPr),numberPr_ch)</f>
        <v>№278-ПК</v>
      </c>
      <c r="O9" s="1229"/>
      <c r="P9" s="1229"/>
      <c r="Q9" s="1229"/>
      <c r="R9" s="1229"/>
      <c r="S9" s="1229"/>
      <c r="T9" s="1229"/>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29" t="str">
        <f>IF(IstPub_ch="",IF(IstPub="","",IstPub),IstPub_ch)</f>
        <v>www.pravo.gov.ru  №19814 от 18.12.2018</v>
      </c>
      <c r="O10" s="1229"/>
      <c r="P10" s="1229"/>
      <c r="Q10" s="1229"/>
      <c r="R10" s="1229"/>
      <c r="S10" s="1229"/>
      <c r="T10" s="1229"/>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723</v>
      </c>
      <c r="AA11" s="773" t="s">
        <v>724</v>
      </c>
      <c r="AH11" s="775"/>
      <c r="AI11" s="775"/>
      <c r="AJ11" s="775"/>
      <c r="AK11" s="775"/>
    </row>
    <row r="12" spans="1:37" s="493" customFormat="1" ht="11.25" hidden="1">
      <c r="A12" s="507"/>
      <c r="B12" s="507"/>
      <c r="C12" s="507"/>
      <c r="D12" s="507"/>
      <c r="E12" s="507"/>
      <c r="F12" s="507"/>
      <c r="G12" s="507"/>
      <c r="H12" s="507"/>
      <c r="L12" s="1224"/>
      <c r="M12" s="1224"/>
      <c r="N12" s="568"/>
      <c r="O12" s="1259"/>
      <c r="P12" s="1259"/>
      <c r="Q12" s="1259"/>
      <c r="R12" s="1259"/>
      <c r="S12" s="1259"/>
      <c r="T12" s="1259"/>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3"/>
      <c r="K15" s="483"/>
      <c r="L15" s="1236" t="s">
        <v>92</v>
      </c>
      <c r="M15" s="1236" t="s">
        <v>678</v>
      </c>
      <c r="N15" s="1272" t="s">
        <v>630</v>
      </c>
      <c r="O15" s="1272"/>
      <c r="P15" s="1272"/>
      <c r="Q15" s="1272"/>
      <c r="R15" s="1272" t="s">
        <v>631</v>
      </c>
      <c r="S15" s="1272"/>
      <c r="T15" s="1272"/>
      <c r="U15" s="1272"/>
      <c r="V15" s="1272" t="s">
        <v>632</v>
      </c>
      <c r="W15" s="1272"/>
      <c r="X15" s="1272"/>
      <c r="Y15" s="1272"/>
      <c r="Z15" s="1236" t="s">
        <v>643</v>
      </c>
      <c r="AA15" s="1236"/>
      <c r="AB15" s="1236"/>
      <c r="AC15" s="1236"/>
      <c r="AD15" s="1236"/>
      <c r="AE15" s="1236" t="s">
        <v>341</v>
      </c>
      <c r="AF15" s="1248" t="s">
        <v>275</v>
      </c>
      <c r="AG15" s="1155"/>
    </row>
    <row r="16" spans="1:37" s="525" customFormat="1" ht="27.75" customHeight="1">
      <c r="A16" s="587"/>
      <c r="B16" s="587"/>
      <c r="C16" s="587"/>
      <c r="D16" s="587"/>
      <c r="E16" s="587"/>
      <c r="F16" s="587"/>
      <c r="G16" s="593"/>
      <c r="H16" s="593"/>
      <c r="I16" s="533"/>
      <c r="J16" s="531"/>
      <c r="K16" s="531"/>
      <c r="L16" s="1236"/>
      <c r="M16" s="1236"/>
      <c r="N16" s="1272"/>
      <c r="O16" s="1272"/>
      <c r="P16" s="1272"/>
      <c r="Q16" s="1272"/>
      <c r="R16" s="1272"/>
      <c r="S16" s="1272"/>
      <c r="T16" s="1272"/>
      <c r="U16" s="1272"/>
      <c r="V16" s="1272"/>
      <c r="W16" s="1272"/>
      <c r="X16" s="1272"/>
      <c r="Y16" s="1272"/>
      <c r="Z16" s="1155" t="s">
        <v>681</v>
      </c>
      <c r="AA16" s="1155"/>
      <c r="AB16" s="1155" t="s">
        <v>656</v>
      </c>
      <c r="AC16" s="1155"/>
      <c r="AD16" s="1155"/>
      <c r="AE16" s="1236"/>
      <c r="AF16" s="1248"/>
      <c r="AG16" s="1155"/>
      <c r="AH16" s="587"/>
      <c r="AI16" s="587"/>
      <c r="AJ16" s="587"/>
      <c r="AK16" s="587"/>
    </row>
    <row r="17" spans="1:37" ht="14.25" customHeight="1">
      <c r="J17" s="483"/>
      <c r="K17" s="483"/>
      <c r="L17" s="1236"/>
      <c r="M17" s="1236"/>
      <c r="N17" s="1272"/>
      <c r="O17" s="1272"/>
      <c r="P17" s="1272"/>
      <c r="Q17" s="1272"/>
      <c r="R17" s="1272"/>
      <c r="S17" s="1272"/>
      <c r="T17" s="1272"/>
      <c r="U17" s="1272"/>
      <c r="V17" s="1272"/>
      <c r="W17" s="1272"/>
      <c r="X17" s="1272"/>
      <c r="Y17" s="1272"/>
      <c r="Z17" s="536" t="s">
        <v>679</v>
      </c>
      <c r="AA17" s="536" t="s">
        <v>680</v>
      </c>
      <c r="AB17" s="538" t="s">
        <v>274</v>
      </c>
      <c r="AC17" s="1260" t="s">
        <v>273</v>
      </c>
      <c r="AD17" s="1260"/>
      <c r="AE17" s="1236"/>
      <c r="AF17" s="1248"/>
      <c r="AG17" s="1155"/>
    </row>
    <row r="18" spans="1:37">
      <c r="J18" s="483"/>
      <c r="K18" s="491">
        <v>1</v>
      </c>
      <c r="L18" s="480" t="s">
        <v>93</v>
      </c>
      <c r="M18" s="480" t="s">
        <v>49</v>
      </c>
      <c r="N18" s="1265">
        <f ca="1">OFFSET(N18,0,-1)+1</f>
        <v>3</v>
      </c>
      <c r="O18" s="1265"/>
      <c r="P18" s="1265"/>
      <c r="Q18" s="1265"/>
      <c r="R18" s="1265">
        <f ca="1">OFFSET(N18,0,0)+1</f>
        <v>4</v>
      </c>
      <c r="S18" s="1265"/>
      <c r="T18" s="1265"/>
      <c r="U18" s="1265"/>
      <c r="V18" s="676"/>
      <c r="W18" s="676"/>
      <c r="X18" s="676"/>
      <c r="Y18" s="677">
        <f ca="1">OFFSET(R18,0,0)+1</f>
        <v>5</v>
      </c>
      <c r="Z18" s="489">
        <f ca="1">OFFSET(Z18,0,-1)+1</f>
        <v>6</v>
      </c>
      <c r="AA18" s="489">
        <f ca="1">OFFSET(AA18,0,-1)+1</f>
        <v>7</v>
      </c>
      <c r="AB18" s="489">
        <f ca="1">OFFSET(AB18,0,-1)+1</f>
        <v>8</v>
      </c>
      <c r="AC18" s="1265">
        <f ca="1">OFFSET(AC18,0,-1)+1</f>
        <v>9</v>
      </c>
      <c r="AD18" s="1265"/>
      <c r="AE18" s="489">
        <f ca="1">OFFSET(AE18,0,-2)+1</f>
        <v>10</v>
      </c>
      <c r="AF18" s="525"/>
      <c r="AG18" s="489">
        <f ca="1">OFFSET(AG18,0,-2)+1</f>
        <v>11</v>
      </c>
    </row>
    <row r="19" spans="1:37" ht="22.5">
      <c r="A19" s="1209">
        <v>1</v>
      </c>
      <c r="B19" s="1017"/>
      <c r="C19" s="1017"/>
      <c r="D19" s="1017"/>
      <c r="E19" s="1017"/>
      <c r="F19" s="1010"/>
      <c r="G19" s="1016"/>
      <c r="H19" s="1016"/>
      <c r="I19" s="998"/>
      <c r="J19" s="997"/>
      <c r="K19" s="997"/>
      <c r="L19" s="595">
        <f>mergeValue(A19)</f>
        <v>1</v>
      </c>
      <c r="M19" s="643" t="s">
        <v>20</v>
      </c>
      <c r="N19" s="1266"/>
      <c r="O19" s="1266"/>
      <c r="P19" s="1266"/>
      <c r="Q19" s="1266"/>
      <c r="R19" s="1266"/>
      <c r="S19" s="1266"/>
      <c r="T19" s="1266"/>
      <c r="U19" s="1266"/>
      <c r="V19" s="1266"/>
      <c r="W19" s="1266"/>
      <c r="X19" s="1266"/>
      <c r="Y19" s="1266"/>
      <c r="Z19" s="1266"/>
      <c r="AA19" s="1266"/>
      <c r="AB19" s="1266"/>
      <c r="AC19" s="1266"/>
      <c r="AD19" s="1266"/>
      <c r="AE19" s="1266"/>
      <c r="AF19" s="1266"/>
      <c r="AG19" s="583" t="s">
        <v>477</v>
      </c>
    </row>
    <row r="20" spans="1:37" ht="22.5">
      <c r="A20" s="1209"/>
      <c r="B20" s="1209">
        <v>1</v>
      </c>
      <c r="C20" s="1017"/>
      <c r="D20" s="1017"/>
      <c r="E20" s="1017"/>
      <c r="F20" s="1010"/>
      <c r="G20" s="1019"/>
      <c r="H20" s="1020"/>
      <c r="I20" s="999"/>
      <c r="J20" s="994"/>
      <c r="K20" s="992"/>
      <c r="L20" s="595" t="str">
        <f>mergeValue(A20) &amp;"."&amp; mergeValue(B20)</f>
        <v>1.1</v>
      </c>
      <c r="M20" s="548" t="s">
        <v>16</v>
      </c>
      <c r="N20" s="1267"/>
      <c r="O20" s="1267"/>
      <c r="P20" s="1267"/>
      <c r="Q20" s="1267"/>
      <c r="R20" s="1267"/>
      <c r="S20" s="1267"/>
      <c r="T20" s="1267"/>
      <c r="U20" s="1267"/>
      <c r="V20" s="1267"/>
      <c r="W20" s="1267"/>
      <c r="X20" s="1267"/>
      <c r="Y20" s="1267"/>
      <c r="Z20" s="1267"/>
      <c r="AA20" s="1267"/>
      <c r="AB20" s="1267"/>
      <c r="AC20" s="1267"/>
      <c r="AD20" s="1267"/>
      <c r="AE20" s="1267"/>
      <c r="AF20" s="1267"/>
      <c r="AG20" s="583" t="s">
        <v>478</v>
      </c>
    </row>
    <row r="21" spans="1:37" ht="22.5">
      <c r="A21" s="1209"/>
      <c r="B21" s="1209"/>
      <c r="C21" s="1209">
        <v>1</v>
      </c>
      <c r="D21" s="1017"/>
      <c r="E21" s="1017"/>
      <c r="F21" s="1010"/>
      <c r="G21" s="1019"/>
      <c r="H21" s="1020"/>
      <c r="I21" s="999"/>
      <c r="J21" s="994"/>
      <c r="K21" s="992"/>
      <c r="L21" s="595" t="str">
        <f>mergeValue(A21) &amp;"."&amp; mergeValue(B21)&amp;"."&amp; mergeValue(C21)</f>
        <v>1.1.1</v>
      </c>
      <c r="M21" s="549" t="s">
        <v>7</v>
      </c>
      <c r="N21" s="1267"/>
      <c r="O21" s="1267"/>
      <c r="P21" s="1267"/>
      <c r="Q21" s="1267"/>
      <c r="R21" s="1267"/>
      <c r="S21" s="1267"/>
      <c r="T21" s="1267"/>
      <c r="U21" s="1267"/>
      <c r="V21" s="1267"/>
      <c r="W21" s="1267"/>
      <c r="X21" s="1267"/>
      <c r="Y21" s="1267"/>
      <c r="Z21" s="1267"/>
      <c r="AA21" s="1267"/>
      <c r="AB21" s="1267"/>
      <c r="AC21" s="1267"/>
      <c r="AD21" s="1267"/>
      <c r="AE21" s="1267"/>
      <c r="AF21" s="1267"/>
      <c r="AG21" s="583" t="s">
        <v>635</v>
      </c>
    </row>
    <row r="22" spans="1:37" ht="15" customHeight="1">
      <c r="A22" s="1209"/>
      <c r="B22" s="1209"/>
      <c r="C22" s="1209"/>
      <c r="D22" s="1209">
        <v>1</v>
      </c>
      <c r="E22" s="1017"/>
      <c r="F22" s="1010"/>
      <c r="G22" s="1019"/>
      <c r="H22" s="1020"/>
      <c r="I22" s="999"/>
      <c r="J22" s="994"/>
      <c r="K22" s="992"/>
      <c r="L22" s="595" t="str">
        <f>mergeValue(A22) &amp;"."&amp; mergeValue(B22)&amp;"."&amp; mergeValue(C22)&amp;"."&amp; mergeValue(D22)</f>
        <v>1.1.1.1</v>
      </c>
      <c r="M22" s="550" t="s">
        <v>22</v>
      </c>
      <c r="N22" s="1267"/>
      <c r="O22" s="1267"/>
      <c r="P22" s="1267"/>
      <c r="Q22" s="1267"/>
      <c r="R22" s="1267"/>
      <c r="S22" s="1267"/>
      <c r="T22" s="1267"/>
      <c r="U22" s="1267"/>
      <c r="V22" s="1267"/>
      <c r="W22" s="1267"/>
      <c r="X22" s="1267"/>
      <c r="Y22" s="1267"/>
      <c r="Z22" s="1267"/>
      <c r="AA22" s="1267"/>
      <c r="AB22" s="1267"/>
      <c r="AC22" s="1267"/>
      <c r="AD22" s="1267"/>
      <c r="AE22" s="1267"/>
      <c r="AF22" s="1267"/>
      <c r="AG22" s="583" t="s">
        <v>682</v>
      </c>
    </row>
    <row r="23" spans="1:37" ht="20.100000000000001" customHeight="1">
      <c r="A23" s="1209"/>
      <c r="B23" s="1209"/>
      <c r="C23" s="1209"/>
      <c r="D23" s="1209"/>
      <c r="E23" s="1209">
        <v>1</v>
      </c>
      <c r="F23" s="1010"/>
      <c r="G23" s="1019"/>
      <c r="H23" s="1020"/>
      <c r="I23" s="1021"/>
      <c r="J23" s="1011"/>
      <c r="K23" s="1154"/>
      <c r="L23" s="1270" t="str">
        <f>mergeValue(A23) &amp;"."&amp; mergeValue(B23)&amp;"."&amp; mergeValue(C23)&amp;"."&amp; mergeValue(D23)&amp;"."&amp; mergeValue(E23)</f>
        <v>1.1.1.1.1</v>
      </c>
      <c r="M23" s="1271"/>
      <c r="N23" s="1216" t="s">
        <v>85</v>
      </c>
      <c r="O23" s="1278"/>
      <c r="P23" s="1276">
        <v>1</v>
      </c>
      <c r="Q23" s="1268"/>
      <c r="R23" s="1216" t="s">
        <v>85</v>
      </c>
      <c r="S23" s="1278"/>
      <c r="T23" s="1276">
        <v>1</v>
      </c>
      <c r="U23" s="1268"/>
      <c r="V23" s="1216" t="s">
        <v>85</v>
      </c>
      <c r="W23" s="563"/>
      <c r="X23" s="541">
        <v>1</v>
      </c>
      <c r="Y23" s="1098"/>
      <c r="Z23" s="673"/>
      <c r="AA23" s="673"/>
      <c r="AB23" s="1251"/>
      <c r="AC23" s="1216" t="s">
        <v>84</v>
      </c>
      <c r="AD23" s="1251"/>
      <c r="AE23" s="1216" t="s">
        <v>85</v>
      </c>
      <c r="AF23" s="580"/>
      <c r="AG23" s="1273" t="s">
        <v>683</v>
      </c>
      <c r="AH23" s="502" t="str">
        <f>strCheckDate(Z24:AF24)</f>
        <v/>
      </c>
      <c r="AI23" s="506" t="str">
        <f>IF(AND(COUNTIF(AJ18:AJ27,AJ23)&gt;1,AJ23&lt;&gt;""),"ErrUnique:HasDoubleConn","")</f>
        <v/>
      </c>
      <c r="AJ23" s="506"/>
      <c r="AK23" s="506"/>
    </row>
    <row r="24" spans="1:37" ht="20.100000000000001" customHeight="1">
      <c r="A24" s="1209"/>
      <c r="B24" s="1209"/>
      <c r="C24" s="1209"/>
      <c r="D24" s="1209"/>
      <c r="E24" s="1209"/>
      <c r="F24" s="1010"/>
      <c r="G24" s="1019"/>
      <c r="H24" s="1020"/>
      <c r="I24" s="1021"/>
      <c r="J24" s="1011"/>
      <c r="K24" s="1154"/>
      <c r="L24" s="1270"/>
      <c r="M24" s="1271"/>
      <c r="N24" s="1216"/>
      <c r="O24" s="1278"/>
      <c r="P24" s="1276"/>
      <c r="Q24" s="1277"/>
      <c r="R24" s="1216"/>
      <c r="S24" s="1278"/>
      <c r="T24" s="1276"/>
      <c r="U24" s="1269"/>
      <c r="V24" s="1216"/>
      <c r="W24" s="603"/>
      <c r="X24" s="567"/>
      <c r="Y24" s="567"/>
      <c r="Z24" s="574"/>
      <c r="AA24" s="605" t="str">
        <f>AB23 &amp; "-" &amp; AD23</f>
        <v>-</v>
      </c>
      <c r="AB24" s="1215"/>
      <c r="AC24" s="1216"/>
      <c r="AD24" s="1215"/>
      <c r="AE24" s="1216"/>
      <c r="AF24" s="675"/>
      <c r="AG24" s="1274"/>
      <c r="AI24" s="506"/>
      <c r="AJ24" s="506"/>
      <c r="AK24" s="506"/>
    </row>
    <row r="25" spans="1:37" ht="20.100000000000001" customHeight="1">
      <c r="A25" s="1209"/>
      <c r="B25" s="1209"/>
      <c r="C25" s="1209"/>
      <c r="D25" s="1209"/>
      <c r="E25" s="1209"/>
      <c r="F25" s="1010"/>
      <c r="G25" s="1019"/>
      <c r="H25" s="1020"/>
      <c r="I25" s="1021"/>
      <c r="J25" s="1011"/>
      <c r="K25" s="1154"/>
      <c r="L25" s="1270"/>
      <c r="M25" s="1271"/>
      <c r="N25" s="1216"/>
      <c r="O25" s="1278"/>
      <c r="P25" s="1276"/>
      <c r="Q25" s="1269"/>
      <c r="R25" s="1216"/>
      <c r="S25" s="604"/>
      <c r="T25" s="560"/>
      <c r="U25" s="567"/>
      <c r="V25" s="573"/>
      <c r="W25" s="573"/>
      <c r="X25" s="573"/>
      <c r="Y25" s="573"/>
      <c r="Z25" s="574"/>
      <c r="AA25" s="574"/>
      <c r="AB25" s="575"/>
      <c r="AC25" s="566"/>
      <c r="AD25" s="566"/>
      <c r="AE25" s="575"/>
      <c r="AF25" s="566"/>
      <c r="AG25" s="1274"/>
      <c r="AI25" s="506"/>
      <c r="AJ25" s="506"/>
      <c r="AK25" s="506"/>
    </row>
    <row r="26" spans="1:37" ht="20.100000000000001" customHeight="1">
      <c r="A26" s="1209"/>
      <c r="B26" s="1209"/>
      <c r="C26" s="1209"/>
      <c r="D26" s="1209"/>
      <c r="E26" s="1209"/>
      <c r="F26" s="1010"/>
      <c r="G26" s="1019"/>
      <c r="H26" s="1020"/>
      <c r="I26" s="1021"/>
      <c r="J26" s="1011"/>
      <c r="K26" s="1154"/>
      <c r="L26" s="1270"/>
      <c r="M26" s="1271"/>
      <c r="N26" s="1216"/>
      <c r="O26" s="576"/>
      <c r="P26" s="578"/>
      <c r="Q26" s="577"/>
      <c r="R26" s="573"/>
      <c r="S26" s="573"/>
      <c r="T26" s="573"/>
      <c r="U26" s="573"/>
      <c r="V26" s="573"/>
      <c r="W26" s="573"/>
      <c r="X26" s="573"/>
      <c r="Y26" s="573"/>
      <c r="Z26" s="574"/>
      <c r="AA26" s="574"/>
      <c r="AB26" s="575"/>
      <c r="AC26" s="566"/>
      <c r="AD26" s="566"/>
      <c r="AE26" s="575"/>
      <c r="AF26" s="566"/>
      <c r="AG26" s="1274"/>
      <c r="AI26" s="506"/>
      <c r="AJ26" s="506"/>
      <c r="AK26" s="506"/>
    </row>
    <row r="27" spans="1:37" s="477" customFormat="1" ht="15" customHeight="1">
      <c r="A27" s="1209"/>
      <c r="B27" s="1209"/>
      <c r="C27" s="1209"/>
      <c r="D27" s="1209"/>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5"/>
      <c r="AH27" s="503"/>
      <c r="AI27" s="503"/>
      <c r="AJ27" s="213"/>
      <c r="AK27" s="213"/>
    </row>
    <row r="28" spans="1:37" s="477" customFormat="1" ht="15" customHeight="1">
      <c r="A28" s="1209"/>
      <c r="B28" s="1209"/>
      <c r="C28" s="1209"/>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9"/>
      <c r="B29" s="1209"/>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9"/>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2" t="s">
        <v>684</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3" t="s">
        <v>492</v>
      </c>
      <c r="G2" s="1204"/>
      <c r="H2" s="1205"/>
      <c r="I2" s="436"/>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18.12.2018</v>
      </c>
      <c r="I7" s="196" t="s">
        <v>494</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495</v>
      </c>
      <c r="H8" s="317"/>
      <c r="I8" s="196" t="s">
        <v>592</v>
      </c>
      <c r="J8" s="334"/>
      <c r="K8" s="214"/>
      <c r="L8" s="214"/>
      <c r="M8" s="214"/>
      <c r="N8" s="214"/>
      <c r="O8" s="214"/>
      <c r="P8" s="214"/>
      <c r="Q8" s="214"/>
      <c r="R8" s="214"/>
      <c r="S8" s="214"/>
      <c r="T8" s="214"/>
    </row>
    <row r="9" spans="1:20" s="190" customFormat="1" ht="22.5">
      <c r="A9" s="1207"/>
      <c r="B9" s="214"/>
      <c r="C9" s="214"/>
      <c r="D9" s="214"/>
      <c r="F9" s="335" t="str">
        <f>"3." &amp;mergeValue(A9)</f>
        <v>3.1</v>
      </c>
      <c r="G9" s="417" t="s">
        <v>496</v>
      </c>
      <c r="H9" s="317"/>
      <c r="I9" s="196" t="s">
        <v>590</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594</v>
      </c>
      <c r="H11" s="317" t="str">
        <f>IF(region_name="","",region_name)</f>
        <v>Свердловская область</v>
      </c>
      <c r="I11" s="196" t="s">
        <v>500</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499</v>
      </c>
      <c r="H13" s="317"/>
      <c r="I13" s="1208" t="s">
        <v>593</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595</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2">
        <v>43452.621180555558</v>
      </c>
      <c r="B2" s="12" t="s">
        <v>775</v>
      </c>
      <c r="C2" s="12" t="s">
        <v>442</v>
      </c>
    </row>
    <row r="3" spans="1:4">
      <c r="A3" s="1102">
        <v>43452.621203703704</v>
      </c>
      <c r="B3" s="12" t="s">
        <v>776</v>
      </c>
      <c r="C3" s="12" t="s">
        <v>442</v>
      </c>
    </row>
    <row r="4" spans="1:4">
      <c r="A4" s="1102">
        <v>43452.621412037035</v>
      </c>
      <c r="B4" s="12" t="s">
        <v>775</v>
      </c>
      <c r="C4" s="12" t="s">
        <v>442</v>
      </c>
    </row>
    <row r="5" spans="1:4">
      <c r="A5" s="1102">
        <v>43452.621435185189</v>
      </c>
      <c r="B5" s="12" t="s">
        <v>776</v>
      </c>
      <c r="C5" s="12" t="s">
        <v>442</v>
      </c>
    </row>
    <row r="6" spans="1:4">
      <c r="A6" s="1102">
        <v>43452.660034722219</v>
      </c>
      <c r="B6" s="12" t="s">
        <v>775</v>
      </c>
      <c r="C6" s="12" t="s">
        <v>442</v>
      </c>
    </row>
    <row r="7" spans="1:4">
      <c r="A7" s="1102">
        <v>43452.660057870373</v>
      </c>
      <c r="B7" s="12" t="s">
        <v>776</v>
      </c>
      <c r="C7" s="12" t="s">
        <v>442</v>
      </c>
    </row>
    <row r="8" spans="1:4">
      <c r="A8" s="1102">
        <v>43452.661956018521</v>
      </c>
      <c r="B8" s="12" t="s">
        <v>775</v>
      </c>
      <c r="C8" s="12" t="s">
        <v>442</v>
      </c>
    </row>
    <row r="9" spans="1:4">
      <c r="A9" s="1102">
        <v>43452.661979166667</v>
      </c>
      <c r="B9" s="12" t="s">
        <v>776</v>
      </c>
      <c r="C9" s="12" t="s">
        <v>442</v>
      </c>
    </row>
    <row r="10" spans="1:4">
      <c r="A10" s="1102">
        <v>43452.677534722221</v>
      </c>
      <c r="B10" s="12" t="s">
        <v>775</v>
      </c>
      <c r="C10" s="12" t="s">
        <v>442</v>
      </c>
    </row>
    <row r="11" spans="1:4">
      <c r="A11" s="1102">
        <v>43452.677557870367</v>
      </c>
      <c r="B11" s="12" t="s">
        <v>776</v>
      </c>
      <c r="C11" s="12" t="s">
        <v>442</v>
      </c>
    </row>
    <row r="12" spans="1:4">
      <c r="A12" s="1102">
        <v>43452.680868055555</v>
      </c>
      <c r="B12" s="12" t="s">
        <v>775</v>
      </c>
      <c r="C12" s="12" t="s">
        <v>442</v>
      </c>
    </row>
    <row r="13" spans="1:4">
      <c r="A13" s="1102">
        <v>43452.680879629632</v>
      </c>
      <c r="B13" s="12" t="s">
        <v>776</v>
      </c>
      <c r="C13" s="12" t="s">
        <v>442</v>
      </c>
    </row>
    <row r="14" spans="1:4">
      <c r="A14" s="1102">
        <v>43452.687106481484</v>
      </c>
      <c r="B14" s="12" t="s">
        <v>775</v>
      </c>
      <c r="C14" s="12" t="s">
        <v>442</v>
      </c>
    </row>
    <row r="15" spans="1:4">
      <c r="A15" s="1102">
        <v>43452.687118055554</v>
      </c>
      <c r="B15" s="12" t="s">
        <v>776</v>
      </c>
      <c r="C15" s="12" t="s">
        <v>442</v>
      </c>
    </row>
    <row r="16" spans="1:4">
      <c r="A16" s="1102">
        <v>43452.692928240744</v>
      </c>
      <c r="B16" s="12" t="s">
        <v>775</v>
      </c>
      <c r="C16" s="12" t="s">
        <v>442</v>
      </c>
    </row>
    <row r="17" spans="1:3">
      <c r="A17" s="1102">
        <v>43452.69295138889</v>
      </c>
      <c r="B17" s="12" t="s">
        <v>776</v>
      </c>
      <c r="C17" s="12" t="s">
        <v>442</v>
      </c>
    </row>
    <row r="18" spans="1:3">
      <c r="A18" s="1102">
        <v>43452.694872685184</v>
      </c>
      <c r="B18" s="12" t="s">
        <v>775</v>
      </c>
      <c r="C18" s="12" t="s">
        <v>442</v>
      </c>
    </row>
    <row r="19" spans="1:3">
      <c r="A19" s="1102">
        <v>43452.694895833331</v>
      </c>
      <c r="B19" s="12" t="s">
        <v>776</v>
      </c>
      <c r="C19" s="12" t="s">
        <v>442</v>
      </c>
    </row>
    <row r="20" spans="1:3">
      <c r="A20" s="1102">
        <v>43453.339143518519</v>
      </c>
      <c r="B20" s="12" t="s">
        <v>775</v>
      </c>
      <c r="C20" s="12" t="s">
        <v>442</v>
      </c>
    </row>
    <row r="21" spans="1:3">
      <c r="A21" s="1102">
        <v>43453.339166666665</v>
      </c>
      <c r="B21" s="12" t="s">
        <v>776</v>
      </c>
      <c r="C21" s="12" t="s">
        <v>442</v>
      </c>
    </row>
    <row r="22" spans="1:3">
      <c r="A22" s="1102">
        <v>43453.365717592591</v>
      </c>
      <c r="B22" s="12" t="s">
        <v>775</v>
      </c>
      <c r="C22" s="12" t="s">
        <v>442</v>
      </c>
    </row>
    <row r="23" spans="1:3">
      <c r="A23" s="1102">
        <v>43453.365740740737</v>
      </c>
      <c r="B23" s="12" t="s">
        <v>776</v>
      </c>
      <c r="C23" s="12" t="s">
        <v>442</v>
      </c>
    </row>
    <row r="24" spans="1:3">
      <c r="A24" s="1102">
        <v>43455.437719907408</v>
      </c>
      <c r="B24" s="12" t="s">
        <v>775</v>
      </c>
      <c r="C24" s="12" t="s">
        <v>442</v>
      </c>
    </row>
    <row r="25" spans="1:3">
      <c r="A25" s="1102">
        <v>43455.437743055554</v>
      </c>
      <c r="B25" s="12" t="s">
        <v>776</v>
      </c>
      <c r="C25" s="12" t="s">
        <v>442</v>
      </c>
    </row>
    <row r="26" spans="1:3">
      <c r="A26" s="1102">
        <v>43455.43990740741</v>
      </c>
      <c r="B26" s="12" t="s">
        <v>775</v>
      </c>
      <c r="C26" s="12" t="s">
        <v>442</v>
      </c>
    </row>
    <row r="27" spans="1:3">
      <c r="A27" s="1102">
        <v>43455.439918981479</v>
      </c>
      <c r="B27" s="12" t="s">
        <v>776</v>
      </c>
      <c r="C27" s="12" t="s">
        <v>442</v>
      </c>
    </row>
    <row r="28" spans="1:3">
      <c r="A28" s="1102">
        <v>43455.526655092595</v>
      </c>
      <c r="B28" s="12" t="s">
        <v>775</v>
      </c>
      <c r="C28" s="12" t="s">
        <v>442</v>
      </c>
    </row>
    <row r="29" spans="1:3">
      <c r="A29" s="1102">
        <v>43455.526678240742</v>
      </c>
      <c r="B29" s="12" t="s">
        <v>776</v>
      </c>
      <c r="C2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3" t="s">
        <v>688</v>
      </c>
      <c r="M5" s="1223"/>
      <c r="N5" s="1223"/>
      <c r="O5" s="1223"/>
      <c r="P5" s="1223"/>
      <c r="Q5" s="1223"/>
      <c r="R5" s="1223"/>
      <c r="S5" s="1223"/>
      <c r="T5" s="1223"/>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5" t="str">
        <f>IF(NameOrPr_ch="",IF(NameOrPr="","",NameOrPr),NameOrPr_ch)</f>
        <v>Региональная энергетическая комиссия Свердловской области</v>
      </c>
      <c r="P7" s="1256"/>
      <c r="Q7" s="1256"/>
      <c r="R7" s="1256"/>
      <c r="S7" s="1256"/>
      <c r="T7" s="1257"/>
      <c r="U7" s="669"/>
      <c r="Y7" s="1015"/>
      <c r="Z7" s="507"/>
      <c r="AA7" s="507"/>
      <c r="AB7" s="507"/>
      <c r="AC7" s="507"/>
    </row>
    <row r="8" spans="1:29" s="572" customFormat="1" ht="18.75">
      <c r="A8" s="592"/>
      <c r="B8" s="592"/>
      <c r="C8" s="592"/>
      <c r="D8" s="592"/>
      <c r="E8" s="592"/>
      <c r="F8" s="592"/>
      <c r="G8" s="592"/>
      <c r="H8" s="592"/>
      <c r="L8" s="501"/>
      <c r="M8" s="619" t="s">
        <v>598</v>
      </c>
      <c r="N8" s="668"/>
      <c r="O8" s="1255" t="str">
        <f>IF(datePr_ch="",IF(datePr="","",datePr),datePr_ch)</f>
        <v>11.12.2018</v>
      </c>
      <c r="P8" s="1256"/>
      <c r="Q8" s="1256"/>
      <c r="R8" s="1256"/>
      <c r="S8" s="1256"/>
      <c r="T8" s="1257"/>
      <c r="U8" s="669"/>
      <c r="Y8" s="1015"/>
      <c r="Z8" s="592"/>
      <c r="AA8" s="592"/>
      <c r="AB8" s="592"/>
      <c r="AC8" s="592"/>
    </row>
    <row r="9" spans="1:29" s="493" customFormat="1" ht="18.75">
      <c r="A9" s="507"/>
      <c r="B9" s="507"/>
      <c r="C9" s="507"/>
      <c r="D9" s="507"/>
      <c r="E9" s="507"/>
      <c r="F9" s="507"/>
      <c r="G9" s="507"/>
      <c r="H9" s="507"/>
      <c r="L9" s="554"/>
      <c r="M9" s="619" t="s">
        <v>597</v>
      </c>
      <c r="N9" s="668"/>
      <c r="O9" s="1255" t="str">
        <f>IF(numberPr_ch="",IF(numberPr="","",numberPr),numberPr_ch)</f>
        <v>№278-ПК</v>
      </c>
      <c r="P9" s="1256"/>
      <c r="Q9" s="1256"/>
      <c r="R9" s="1256"/>
      <c r="S9" s="1256"/>
      <c r="T9" s="1257"/>
      <c r="U9" s="669"/>
      <c r="Y9" s="1015"/>
      <c r="Z9" s="507"/>
      <c r="AA9" s="507"/>
      <c r="AB9" s="507"/>
      <c r="AC9" s="507"/>
    </row>
    <row r="10" spans="1:29" s="493" customFormat="1" ht="18.75">
      <c r="A10" s="507"/>
      <c r="B10" s="507"/>
      <c r="C10" s="507"/>
      <c r="D10" s="507"/>
      <c r="E10" s="507"/>
      <c r="F10" s="507"/>
      <c r="G10" s="507"/>
      <c r="H10" s="507"/>
      <c r="L10" s="554"/>
      <c r="M10" s="619" t="s">
        <v>502</v>
      </c>
      <c r="N10" s="668"/>
      <c r="O10" s="1255" t="str">
        <f>IF(IstPub_ch="",IF(IstPub="","",IstPub),IstPub_ch)</f>
        <v>www.pravo.gov.ru  №19814 от 18.12.2018</v>
      </c>
      <c r="P10" s="1256"/>
      <c r="Q10" s="1256"/>
      <c r="R10" s="1256"/>
      <c r="S10" s="1256"/>
      <c r="T10" s="1257"/>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723</v>
      </c>
      <c r="R11" s="773" t="s">
        <v>724</v>
      </c>
      <c r="S11" s="751"/>
      <c r="T11" s="751"/>
      <c r="U11" s="669"/>
      <c r="Y11" s="775"/>
      <c r="Z11" s="616"/>
      <c r="AA11" s="616"/>
      <c r="AB11" s="616"/>
      <c r="AC11" s="616"/>
    </row>
    <row r="12" spans="1:29" s="493" customFormat="1" ht="11.25" hidden="1">
      <c r="A12" s="507"/>
      <c r="B12" s="507"/>
      <c r="C12" s="507"/>
      <c r="D12" s="507"/>
      <c r="E12" s="507"/>
      <c r="F12" s="507"/>
      <c r="G12" s="507"/>
      <c r="H12" s="507"/>
      <c r="L12" s="1224"/>
      <c r="M12" s="1224"/>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5" t="s">
        <v>454</v>
      </c>
      <c r="M14" s="1155"/>
      <c r="N14" s="1155"/>
      <c r="O14" s="1155"/>
      <c r="P14" s="1155"/>
      <c r="Q14" s="1155"/>
      <c r="R14" s="1155"/>
      <c r="S14" s="1155"/>
      <c r="T14" s="1155"/>
      <c r="U14" s="1155"/>
      <c r="V14" s="1155"/>
      <c r="W14" s="1155"/>
      <c r="X14" s="1155" t="s">
        <v>455</v>
      </c>
    </row>
    <row r="15" spans="1:29" ht="14.25" customHeight="1">
      <c r="J15" s="483"/>
      <c r="K15" s="483"/>
      <c r="L15" s="1236" t="s">
        <v>92</v>
      </c>
      <c r="M15" s="1236" t="s">
        <v>628</v>
      </c>
      <c r="N15" s="536"/>
      <c r="O15" s="1236" t="s">
        <v>629</v>
      </c>
      <c r="P15" s="1272" t="s">
        <v>630</v>
      </c>
      <c r="Q15" s="1272" t="s">
        <v>643</v>
      </c>
      <c r="R15" s="1272"/>
      <c r="S15" s="1272"/>
      <c r="T15" s="1272"/>
      <c r="U15" s="1272"/>
      <c r="V15" s="1236" t="s">
        <v>341</v>
      </c>
      <c r="W15" s="1248" t="s">
        <v>275</v>
      </c>
      <c r="X15" s="1155"/>
    </row>
    <row r="16" spans="1:29" s="525" customFormat="1" ht="25.5" customHeight="1">
      <c r="A16" s="587"/>
      <c r="B16" s="587"/>
      <c r="C16" s="587"/>
      <c r="D16" s="587"/>
      <c r="E16" s="587"/>
      <c r="F16" s="587"/>
      <c r="G16" s="593"/>
      <c r="H16" s="593"/>
      <c r="I16" s="533"/>
      <c r="J16" s="531"/>
      <c r="K16" s="531"/>
      <c r="L16" s="1236"/>
      <c r="M16" s="1236"/>
      <c r="N16" s="536"/>
      <c r="O16" s="1236"/>
      <c r="P16" s="1272"/>
      <c r="Q16" s="1272" t="s">
        <v>681</v>
      </c>
      <c r="R16" s="1272"/>
      <c r="S16" s="1263" t="s">
        <v>656</v>
      </c>
      <c r="T16" s="1263"/>
      <c r="U16" s="1263"/>
      <c r="V16" s="1236"/>
      <c r="W16" s="1248"/>
      <c r="X16" s="1155"/>
      <c r="Y16" s="1010"/>
      <c r="Z16" s="587"/>
      <c r="AA16" s="587"/>
      <c r="AB16" s="587"/>
      <c r="AC16" s="587"/>
    </row>
    <row r="17" spans="1:29" ht="14.25" customHeight="1">
      <c r="J17" s="483"/>
      <c r="K17" s="483"/>
      <c r="L17" s="1236"/>
      <c r="M17" s="1236"/>
      <c r="N17" s="536"/>
      <c r="O17" s="1236"/>
      <c r="P17" s="1272"/>
      <c r="Q17" s="536" t="s">
        <v>679</v>
      </c>
      <c r="R17" s="536" t="s">
        <v>680</v>
      </c>
      <c r="S17" s="538" t="s">
        <v>274</v>
      </c>
      <c r="T17" s="1260" t="s">
        <v>273</v>
      </c>
      <c r="U17" s="1260"/>
      <c r="V17" s="1236"/>
      <c r="W17" s="1248"/>
      <c r="X17" s="1155"/>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5">
        <f t="shared" ca="1" si="0"/>
        <v>8</v>
      </c>
      <c r="U18" s="1265"/>
      <c r="V18" s="489">
        <f ca="1">OFFSET(V18,0,-2)+1</f>
        <v>9</v>
      </c>
      <c r="W18" s="525"/>
      <c r="X18" s="489">
        <f ca="1">OFFSET(X18,0,-2)+1</f>
        <v>10</v>
      </c>
    </row>
    <row r="19" spans="1:29" ht="22.5">
      <c r="A19" s="1209">
        <v>1</v>
      </c>
      <c r="B19" s="982"/>
      <c r="C19" s="982"/>
      <c r="D19" s="982"/>
      <c r="E19" s="982"/>
      <c r="F19" s="982"/>
      <c r="G19" s="983"/>
      <c r="H19" s="983"/>
      <c r="I19" s="985"/>
      <c r="J19" s="977"/>
      <c r="K19" s="977"/>
      <c r="L19" s="595">
        <f>mergeValue(A19)</f>
        <v>1</v>
      </c>
      <c r="M19" s="643" t="s">
        <v>20</v>
      </c>
      <c r="N19" s="582"/>
      <c r="O19" s="1250"/>
      <c r="P19" s="1250"/>
      <c r="Q19" s="1250"/>
      <c r="R19" s="1250"/>
      <c r="S19" s="1250"/>
      <c r="T19" s="1250"/>
      <c r="U19" s="1250"/>
      <c r="V19" s="1250"/>
      <c r="W19" s="1250"/>
      <c r="X19" s="583" t="s">
        <v>477</v>
      </c>
    </row>
    <row r="20" spans="1:29" ht="22.5">
      <c r="A20" s="1209"/>
      <c r="B20" s="1209">
        <v>1</v>
      </c>
      <c r="C20" s="982"/>
      <c r="D20" s="982"/>
      <c r="E20" s="982"/>
      <c r="F20" s="982"/>
      <c r="G20" s="987"/>
      <c r="H20" s="984"/>
      <c r="I20" s="989"/>
      <c r="J20" s="974"/>
      <c r="K20" s="973"/>
      <c r="L20" s="595" t="str">
        <f>mergeValue(A20) &amp;"."&amp; mergeValue(B20)</f>
        <v>1.1</v>
      </c>
      <c r="M20" s="548" t="s">
        <v>16</v>
      </c>
      <c r="N20" s="582"/>
      <c r="O20" s="1250"/>
      <c r="P20" s="1250"/>
      <c r="Q20" s="1250"/>
      <c r="R20" s="1250"/>
      <c r="S20" s="1250"/>
      <c r="T20" s="1250"/>
      <c r="U20" s="1250"/>
      <c r="V20" s="1250"/>
      <c r="W20" s="1250"/>
      <c r="X20" s="583" t="s">
        <v>478</v>
      </c>
    </row>
    <row r="21" spans="1:29" ht="22.5">
      <c r="A21" s="1209"/>
      <c r="B21" s="1209"/>
      <c r="C21" s="1209">
        <v>1</v>
      </c>
      <c r="D21" s="982"/>
      <c r="E21" s="982"/>
      <c r="F21" s="982"/>
      <c r="G21" s="987"/>
      <c r="H21" s="984"/>
      <c r="I21" s="990"/>
      <c r="J21" s="974"/>
      <c r="K21" s="973"/>
      <c r="L21" s="595" t="str">
        <f>mergeValue(A21) &amp;"."&amp; mergeValue(B21)&amp;"."&amp; mergeValue(C21)</f>
        <v>1.1.1</v>
      </c>
      <c r="M21" s="549" t="s">
        <v>7</v>
      </c>
      <c r="N21" s="582"/>
      <c r="O21" s="1250"/>
      <c r="P21" s="1250"/>
      <c r="Q21" s="1250"/>
      <c r="R21" s="1250"/>
      <c r="S21" s="1250"/>
      <c r="T21" s="1250"/>
      <c r="U21" s="1250"/>
      <c r="V21" s="1250"/>
      <c r="W21" s="1250"/>
      <c r="X21" s="583" t="s">
        <v>635</v>
      </c>
    </row>
    <row r="22" spans="1:29">
      <c r="A22" s="1209"/>
      <c r="B22" s="1209"/>
      <c r="C22" s="1209"/>
      <c r="D22" s="1209">
        <v>1</v>
      </c>
      <c r="E22" s="982"/>
      <c r="F22" s="982"/>
      <c r="G22" s="987"/>
      <c r="H22" s="984"/>
      <c r="I22" s="990"/>
      <c r="J22" s="988"/>
      <c r="K22" s="973"/>
      <c r="L22" s="595" t="str">
        <f>mergeValue(A22) &amp;"."&amp; mergeValue(B22)&amp;"."&amp; mergeValue(C22)&amp;"."&amp; mergeValue(D22)</f>
        <v>1.1.1.1</v>
      </c>
      <c r="M22" s="550" t="s">
        <v>22</v>
      </c>
      <c r="N22" s="582"/>
      <c r="O22" s="1250"/>
      <c r="P22" s="1250"/>
      <c r="Q22" s="1250"/>
      <c r="R22" s="1250"/>
      <c r="S22" s="1250"/>
      <c r="T22" s="1250"/>
      <c r="U22" s="1250"/>
      <c r="V22" s="1250"/>
      <c r="W22" s="1250"/>
      <c r="X22" s="1022" t="s">
        <v>689</v>
      </c>
    </row>
    <row r="23" spans="1:29" ht="42.95" customHeight="1">
      <c r="A23" s="1209"/>
      <c r="B23" s="1209"/>
      <c r="C23" s="1209"/>
      <c r="D23" s="1209"/>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26" t="s">
        <v>690</v>
      </c>
      <c r="Y23" s="1010" t="str">
        <f>strCheckDateTwo(N23:W23)</f>
        <v/>
      </c>
    </row>
    <row r="24" spans="1:29" hidden="1">
      <c r="A24" s="1209"/>
      <c r="B24" s="1209"/>
      <c r="C24" s="1209"/>
      <c r="D24" s="1209"/>
      <c r="E24" s="982"/>
      <c r="F24" s="982"/>
      <c r="G24" s="987"/>
      <c r="H24" s="984"/>
      <c r="I24" s="990"/>
      <c r="J24" s="988"/>
      <c r="K24" s="978"/>
      <c r="L24" s="633"/>
      <c r="M24" s="563"/>
      <c r="N24" s="648"/>
      <c r="O24" s="648"/>
      <c r="P24" s="648"/>
      <c r="Q24" s="648"/>
      <c r="R24" s="586" t="str">
        <f>S23 &amp; "-" &amp; U23</f>
        <v>-</v>
      </c>
      <c r="S24" s="514"/>
      <c r="T24" s="588"/>
      <c r="U24" s="514"/>
      <c r="V24" s="648"/>
      <c r="W24" s="840"/>
      <c r="X24" s="1227"/>
    </row>
    <row r="25" spans="1:29" ht="15" customHeight="1">
      <c r="A25" s="1209"/>
      <c r="B25" s="1209"/>
      <c r="C25" s="1209"/>
      <c r="D25" s="1209"/>
      <c r="E25" s="982"/>
      <c r="F25" s="982"/>
      <c r="G25" s="987"/>
      <c r="H25" s="984"/>
      <c r="I25" s="990"/>
      <c r="J25" s="988"/>
      <c r="K25" s="978"/>
      <c r="L25" s="540"/>
      <c r="M25" s="553" t="s">
        <v>5</v>
      </c>
      <c r="N25" s="551"/>
      <c r="O25" s="547"/>
      <c r="P25" s="547"/>
      <c r="Q25" s="547"/>
      <c r="R25" s="547"/>
      <c r="S25" s="575"/>
      <c r="T25" s="566"/>
      <c r="U25" s="565"/>
      <c r="V25" s="551"/>
      <c r="W25" s="551"/>
      <c r="X25" s="1228"/>
    </row>
    <row r="26" spans="1:29" s="477" customFormat="1" ht="15" customHeight="1">
      <c r="A26" s="1209"/>
      <c r="B26" s="1209"/>
      <c r="C26" s="1209"/>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9"/>
      <c r="B27" s="1209"/>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9"/>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2" t="s">
        <v>691</v>
      </c>
      <c r="N31" s="1202"/>
      <c r="O31" s="1202"/>
      <c r="P31" s="1202"/>
      <c r="Q31" s="1202"/>
      <c r="R31" s="1202"/>
      <c r="S31" s="1202"/>
      <c r="T31" s="1202"/>
      <c r="U31" s="1202"/>
      <c r="V31" s="1202"/>
      <c r="W31" s="1202"/>
      <c r="X31" s="1202"/>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3" t="s">
        <v>492</v>
      </c>
      <c r="G2" s="1204"/>
      <c r="H2" s="1205"/>
      <c r="I2" s="436"/>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18.12.2018</v>
      </c>
      <c r="I7" s="196" t="s">
        <v>494</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592</v>
      </c>
      <c r="J8" s="334"/>
      <c r="K8" s="214"/>
      <c r="L8" s="214"/>
      <c r="M8" s="214"/>
      <c r="N8" s="214"/>
      <c r="O8" s="214"/>
      <c r="P8" s="214"/>
      <c r="Q8" s="214"/>
      <c r="R8" s="214"/>
      <c r="S8" s="214"/>
      <c r="T8" s="214"/>
    </row>
    <row r="9" spans="1:20" s="190" customFormat="1" ht="22.5">
      <c r="A9" s="1207"/>
      <c r="B9" s="214"/>
      <c r="C9" s="214"/>
      <c r="D9" s="214"/>
      <c r="F9" s="335" t="str">
        <f>"3." &amp;mergeValue(A9)</f>
        <v>3.1</v>
      </c>
      <c r="G9" s="417" t="s">
        <v>496</v>
      </c>
      <c r="H9" s="317" t="str">
        <f>IF('Перечень тарифов'!F21="","наименование отсутствует","" &amp; 'Перечень тарифов'!F21 &amp; "")</f>
        <v>Передача. Тепловая энергия</v>
      </c>
      <c r="I9" s="196" t="s">
        <v>590</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7"/>
      <c r="B11" s="1207">
        <v>1</v>
      </c>
      <c r="C11" s="441"/>
      <c r="D11" s="441"/>
      <c r="F11" s="335" t="str">
        <f>"4."&amp;mergeValue(A11) &amp;"."&amp;mergeValue(B11)</f>
        <v>4.1.1</v>
      </c>
      <c r="G11" s="324" t="s">
        <v>594</v>
      </c>
      <c r="H11" s="317" t="str">
        <f>IF(region_name="","",region_name)</f>
        <v>Свердловская область</v>
      </c>
      <c r="I11" s="196" t="s">
        <v>500</v>
      </c>
      <c r="J11" s="334"/>
      <c r="K11" s="214"/>
      <c r="L11" s="214"/>
      <c r="M11" s="214"/>
      <c r="N11" s="214"/>
      <c r="O11" s="214"/>
      <c r="P11" s="214"/>
      <c r="Q11" s="214"/>
      <c r="R11" s="214"/>
      <c r="S11" s="214"/>
      <c r="T11" s="214"/>
    </row>
    <row r="12" spans="1:20" s="190" customFormat="1" ht="22.5">
      <c r="A12" s="1207"/>
      <c r="B12" s="1207"/>
      <c r="C12" s="1207">
        <v>1</v>
      </c>
      <c r="D12" s="441"/>
      <c r="F12" s="335" t="str">
        <f>"4."&amp;mergeValue(A12) &amp;"."&amp;mergeValue(B12)&amp;"."&amp;mergeValue(C12)</f>
        <v>4.1.1.1</v>
      </c>
      <c r="G12" s="341" t="s">
        <v>498</v>
      </c>
      <c r="H12" s="317" t="str">
        <f>IF(Территории!H13="","","" &amp; Территории!H13 &amp; "")</f>
        <v>муниципальное образование город Екатеринбург</v>
      </c>
      <c r="I12" s="196" t="s">
        <v>501</v>
      </c>
      <c r="J12" s="334"/>
      <c r="K12" s="214"/>
      <c r="L12" s="214"/>
      <c r="M12" s="214"/>
      <c r="N12" s="214"/>
      <c r="O12" s="214"/>
      <c r="P12" s="214"/>
      <c r="Q12" s="214"/>
      <c r="R12" s="214"/>
      <c r="S12" s="214"/>
      <c r="T12" s="214"/>
    </row>
    <row r="13" spans="1:20" s="190" customFormat="1" ht="56.25">
      <c r="A13" s="1207"/>
      <c r="B13" s="1207"/>
      <c r="C13" s="1207"/>
      <c r="D13" s="441">
        <v>1</v>
      </c>
      <c r="F13" s="335" t="str">
        <f>"4."&amp;mergeValue(A13) &amp;"."&amp;mergeValue(B13)&amp;"."&amp;mergeValue(C13)&amp;"."&amp;mergeValue(D13)</f>
        <v>4.1.1.1.1</v>
      </c>
      <c r="G13" s="420" t="s">
        <v>499</v>
      </c>
      <c r="H13" s="317" t="str">
        <f>IF(Территории!R14="","","" &amp; Территории!R14 &amp; "")</f>
        <v>муниципальное образование город Екатеринбург (65701000)</v>
      </c>
      <c r="I13" s="1113" t="s">
        <v>593</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2" t="s">
        <v>595</v>
      </c>
      <c r="H15" s="1202"/>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3" t="s">
        <v>732</v>
      </c>
      <c r="E5" s="1223"/>
      <c r="F5" s="1223"/>
      <c r="G5" s="438"/>
    </row>
    <row r="6" spans="1:16" ht="3" customHeight="1">
      <c r="C6" s="86"/>
      <c r="D6" s="37"/>
      <c r="E6" s="84"/>
      <c r="F6" s="83"/>
      <c r="G6" s="286"/>
    </row>
    <row r="7" spans="1:16">
      <c r="C7" s="86"/>
      <c r="D7" s="1236" t="s">
        <v>454</v>
      </c>
      <c r="E7" s="1236"/>
      <c r="F7" s="1236"/>
      <c r="G7" s="1279" t="s">
        <v>455</v>
      </c>
    </row>
    <row r="8" spans="1:16">
      <c r="C8" s="86"/>
      <c r="D8" s="103" t="s">
        <v>92</v>
      </c>
      <c r="E8" s="113" t="s">
        <v>457</v>
      </c>
      <c r="F8" s="113" t="s">
        <v>456</v>
      </c>
      <c r="G8" s="1279"/>
    </row>
    <row r="9" spans="1:16" ht="12" customHeight="1">
      <c r="C9" s="86"/>
      <c r="D9" s="42" t="s">
        <v>93</v>
      </c>
      <c r="E9" s="42" t="s">
        <v>49</v>
      </c>
      <c r="F9" s="42" t="s">
        <v>50</v>
      </c>
      <c r="G9" s="42" t="s">
        <v>51</v>
      </c>
    </row>
    <row r="10" spans="1:16" ht="22.5">
      <c r="A10" s="285"/>
      <c r="C10" s="86"/>
      <c r="D10" s="187">
        <v>1</v>
      </c>
      <c r="E10" s="294" t="s">
        <v>694</v>
      </c>
      <c r="F10" s="295" t="s">
        <v>458</v>
      </c>
      <c r="G10" s="196"/>
    </row>
    <row r="11" spans="1:16">
      <c r="A11" s="285"/>
      <c r="C11" s="86"/>
      <c r="D11" s="187" t="s">
        <v>295</v>
      </c>
      <c r="E11" s="287" t="s">
        <v>695</v>
      </c>
      <c r="F11" s="295" t="s">
        <v>458</v>
      </c>
      <c r="G11" s="196"/>
    </row>
    <row r="12" spans="1:16" ht="21" customHeight="1">
      <c r="A12" s="285"/>
      <c r="C12" s="86"/>
      <c r="D12" s="187" t="s">
        <v>8</v>
      </c>
      <c r="E12" s="289"/>
      <c r="F12" s="314"/>
      <c r="G12" s="1226" t="s">
        <v>599</v>
      </c>
    </row>
    <row r="13" spans="1:16" ht="15" customHeight="1">
      <c r="A13" s="285"/>
      <c r="C13" s="86"/>
      <c r="D13" s="114"/>
      <c r="E13" s="301" t="s">
        <v>328</v>
      </c>
      <c r="F13" s="298"/>
      <c r="G13" s="1228"/>
    </row>
    <row r="14" spans="1:16">
      <c r="A14" s="285"/>
      <c r="C14" s="86"/>
      <c r="D14" s="187" t="s">
        <v>329</v>
      </c>
      <c r="E14" s="287" t="s">
        <v>696</v>
      </c>
      <c r="F14" s="295" t="s">
        <v>458</v>
      </c>
      <c r="G14" s="791"/>
    </row>
    <row r="15" spans="1:16" ht="42.95" customHeight="1">
      <c r="A15" s="285"/>
      <c r="C15" s="86"/>
      <c r="D15" s="187" t="s">
        <v>443</v>
      </c>
      <c r="E15" s="1117"/>
      <c r="F15" s="1118"/>
      <c r="G15" s="1226" t="s">
        <v>697</v>
      </c>
    </row>
    <row r="16" spans="1:16" s="801" customFormat="1" ht="15" customHeight="1">
      <c r="A16" s="805"/>
      <c r="B16" s="186"/>
      <c r="C16" s="688"/>
      <c r="D16" s="826"/>
      <c r="E16" s="829" t="s">
        <v>328</v>
      </c>
      <c r="F16" s="792"/>
      <c r="G16" s="1228"/>
      <c r="I16" s="831"/>
      <c r="J16" s="831"/>
    </row>
    <row r="17" spans="1:16" s="801" customFormat="1">
      <c r="A17" s="805"/>
      <c r="B17" s="186"/>
      <c r="C17" s="688"/>
      <c r="D17" s="187" t="s">
        <v>735</v>
      </c>
      <c r="E17" s="784" t="s">
        <v>737</v>
      </c>
      <c r="F17" s="295" t="s">
        <v>458</v>
      </c>
      <c r="G17" s="791"/>
      <c r="I17" s="831"/>
      <c r="J17" s="831"/>
    </row>
    <row r="18" spans="1:16" s="801" customFormat="1" ht="18.75" hidden="1">
      <c r="A18" s="805"/>
      <c r="B18" s="186"/>
      <c r="C18" s="688"/>
      <c r="D18" s="787" t="s">
        <v>736</v>
      </c>
      <c r="E18" s="786"/>
      <c r="F18" s="785"/>
      <c r="G18" s="800"/>
      <c r="H18" s="788"/>
      <c r="I18" s="831"/>
      <c r="J18" s="831"/>
    </row>
    <row r="19" spans="1:16" ht="15" customHeight="1">
      <c r="A19" s="285"/>
      <c r="C19" s="86"/>
      <c r="D19" s="114"/>
      <c r="E19" s="829" t="s">
        <v>328</v>
      </c>
      <c r="F19" s="792"/>
      <c r="G19" s="793"/>
    </row>
    <row r="20" spans="1:16" ht="3" customHeight="1"/>
    <row r="21" spans="1:16">
      <c r="D21" s="790" t="s">
        <v>733</v>
      </c>
      <c r="E21" s="789" t="s">
        <v>734</v>
      </c>
      <c r="F21" s="727"/>
      <c r="G21" s="727"/>
      <c r="H21" s="727"/>
      <c r="I21" s="727"/>
      <c r="J21" s="727"/>
      <c r="K21" s="727"/>
      <c r="L21" s="727"/>
      <c r="M21" s="727"/>
      <c r="N21" s="727"/>
      <c r="O21" s="727"/>
      <c r="P21" s="727"/>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3" t="s">
        <v>698</v>
      </c>
      <c r="E5" s="1223"/>
      <c r="F5" s="1223"/>
      <c r="G5" s="1223"/>
      <c r="H5" s="1223"/>
      <c r="I5" s="336"/>
    </row>
    <row r="6" spans="1:9" ht="3" customHeight="1">
      <c r="C6" s="86"/>
      <c r="D6" s="37"/>
      <c r="E6" s="84"/>
      <c r="F6" s="84"/>
      <c r="G6" s="84"/>
      <c r="H6" s="83"/>
      <c r="I6" s="286"/>
    </row>
    <row r="7" spans="1:9" ht="21" customHeight="1">
      <c r="C7" s="86"/>
      <c r="D7" s="1236" t="s">
        <v>454</v>
      </c>
      <c r="E7" s="1236"/>
      <c r="F7" s="1236"/>
      <c r="G7" s="1236"/>
      <c r="H7" s="1236"/>
      <c r="I7" s="1279" t="s">
        <v>455</v>
      </c>
    </row>
    <row r="8" spans="1:9" ht="21" customHeight="1">
      <c r="C8" s="86"/>
      <c r="D8" s="103" t="s">
        <v>92</v>
      </c>
      <c r="E8" s="113" t="s">
        <v>457</v>
      </c>
      <c r="F8" s="113"/>
      <c r="G8" s="113" t="s">
        <v>442</v>
      </c>
      <c r="H8" s="113" t="s">
        <v>456</v>
      </c>
      <c r="I8" s="1279"/>
    </row>
    <row r="9" spans="1:9" ht="12" customHeight="1">
      <c r="C9" s="86"/>
      <c r="D9" s="42" t="s">
        <v>93</v>
      </c>
      <c r="E9" s="42" t="s">
        <v>49</v>
      </c>
      <c r="F9" s="42"/>
      <c r="G9" s="42" t="s">
        <v>50</v>
      </c>
      <c r="H9" s="42" t="s">
        <v>51</v>
      </c>
      <c r="I9" s="42" t="s">
        <v>68</v>
      </c>
    </row>
    <row r="10" spans="1:9">
      <c r="A10" s="285"/>
      <c r="C10" s="86"/>
      <c r="D10" s="187">
        <v>1</v>
      </c>
      <c r="E10" s="1282" t="s">
        <v>459</v>
      </c>
      <c r="F10" s="1282"/>
      <c r="G10" s="1282"/>
      <c r="H10" s="1282"/>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699</v>
      </c>
    </row>
    <row r="13" spans="1:9" ht="22.5">
      <c r="A13" s="285"/>
      <c r="B13" s="186">
        <v>3</v>
      </c>
      <c r="C13" s="86"/>
      <c r="D13" s="187">
        <v>2</v>
      </c>
      <c r="E13" s="352" t="s">
        <v>700</v>
      </c>
      <c r="F13" s="295"/>
      <c r="G13" s="295" t="s">
        <v>458</v>
      </c>
      <c r="H13" s="314"/>
      <c r="I13" s="416" t="s">
        <v>463</v>
      </c>
    </row>
    <row r="14" spans="1:9" ht="39" customHeight="1">
      <c r="A14" s="285"/>
      <c r="C14" s="86"/>
      <c r="D14" s="187">
        <v>3</v>
      </c>
      <c r="E14" s="1280" t="s">
        <v>701</v>
      </c>
      <c r="F14" s="1280"/>
      <c r="G14" s="1280"/>
      <c r="H14" s="1280"/>
      <c r="I14" s="413"/>
    </row>
    <row r="15" spans="1:9" ht="20.100000000000001" customHeight="1">
      <c r="A15" s="285"/>
      <c r="C15" s="86"/>
      <c r="D15" s="187" t="s">
        <v>444</v>
      </c>
      <c r="E15" s="296"/>
      <c r="F15" s="295"/>
      <c r="G15" s="295" t="s">
        <v>458</v>
      </c>
      <c r="H15" s="314"/>
      <c r="I15" s="1226" t="s">
        <v>702</v>
      </c>
    </row>
    <row r="16" spans="1:9" ht="15" customHeight="1">
      <c r="A16" s="285"/>
      <c r="C16" s="86"/>
      <c r="D16" s="114"/>
      <c r="E16" s="300" t="s">
        <v>328</v>
      </c>
      <c r="F16" s="301"/>
      <c r="G16" s="301"/>
      <c r="H16" s="298"/>
      <c r="I16" s="1228"/>
    </row>
    <row r="17" spans="1:12" ht="69" customHeight="1">
      <c r="A17" s="285"/>
      <c r="B17" s="186">
        <v>3</v>
      </c>
      <c r="C17" s="86"/>
      <c r="D17" s="187">
        <v>4</v>
      </c>
      <c r="E17" s="1280" t="s">
        <v>703</v>
      </c>
      <c r="F17" s="1280"/>
      <c r="G17" s="1280"/>
      <c r="H17" s="1280"/>
      <c r="I17" s="413"/>
    </row>
    <row r="18" spans="1:12" ht="20.100000000000001" customHeight="1">
      <c r="A18" s="285"/>
      <c r="C18" s="86"/>
      <c r="D18" s="187" t="s">
        <v>445</v>
      </c>
      <c r="E18" s="302" t="s">
        <v>464</v>
      </c>
      <c r="F18" s="295"/>
      <c r="G18" s="414"/>
      <c r="H18" s="295" t="s">
        <v>458</v>
      </c>
      <c r="I18" s="1226" t="s">
        <v>482</v>
      </c>
    </row>
    <row r="19" spans="1:12" ht="15" customHeight="1">
      <c r="A19" s="285"/>
      <c r="C19" s="86"/>
      <c r="D19" s="114"/>
      <c r="E19" s="300" t="s">
        <v>328</v>
      </c>
      <c r="F19" s="301"/>
      <c r="G19" s="301"/>
      <c r="H19" s="298"/>
      <c r="I19" s="1228"/>
    </row>
    <row r="20" spans="1:12" ht="30" customHeight="1">
      <c r="A20" s="285"/>
      <c r="B20" s="186">
        <v>3</v>
      </c>
      <c r="C20" s="86"/>
      <c r="D20" s="187">
        <v>5</v>
      </c>
      <c r="E20" s="1280" t="s">
        <v>704</v>
      </c>
      <c r="F20" s="1280"/>
      <c r="G20" s="1280"/>
      <c r="H20" s="1280"/>
      <c r="I20" s="413"/>
    </row>
    <row r="21" spans="1:12" ht="26.1" customHeight="1">
      <c r="A21" s="285"/>
      <c r="C21" s="86"/>
      <c r="D21" s="187" t="s">
        <v>446</v>
      </c>
      <c r="E21" s="1281" t="s">
        <v>705</v>
      </c>
      <c r="F21" s="1281"/>
      <c r="G21" s="1281"/>
      <c r="H21" s="1281"/>
      <c r="I21" s="413"/>
    </row>
    <row r="22" spans="1:12" ht="32.1" customHeight="1">
      <c r="A22" s="285"/>
      <c r="C22" s="86"/>
      <c r="D22" s="187" t="s">
        <v>447</v>
      </c>
      <c r="E22" s="303" t="s">
        <v>465</v>
      </c>
      <c r="F22" s="295"/>
      <c r="G22" s="414"/>
      <c r="H22" s="295" t="s">
        <v>458</v>
      </c>
      <c r="I22" s="1226" t="s">
        <v>706</v>
      </c>
    </row>
    <row r="23" spans="1:12" ht="15" customHeight="1">
      <c r="A23" s="285"/>
      <c r="C23" s="86"/>
      <c r="D23" s="114"/>
      <c r="E23" s="301" t="s">
        <v>328</v>
      </c>
      <c r="F23" s="297"/>
      <c r="G23" s="297"/>
      <c r="H23" s="298"/>
      <c r="I23" s="1228"/>
    </row>
    <row r="24" spans="1:12" ht="14.25" customHeight="1">
      <c r="A24" s="285"/>
      <c r="C24" s="86"/>
      <c r="D24" s="187" t="s">
        <v>448</v>
      </c>
      <c r="E24" s="1281" t="s">
        <v>707</v>
      </c>
      <c r="F24" s="1281"/>
      <c r="G24" s="1281"/>
      <c r="H24" s="1281"/>
      <c r="I24" s="413"/>
    </row>
    <row r="25" spans="1:12" ht="54.95" customHeight="1">
      <c r="A25" s="285"/>
      <c r="C25" s="86"/>
      <c r="D25" s="187" t="s">
        <v>449</v>
      </c>
      <c r="E25" s="303" t="s">
        <v>467</v>
      </c>
      <c r="F25" s="295"/>
      <c r="G25" s="414"/>
      <c r="H25" s="295" t="s">
        <v>458</v>
      </c>
      <c r="I25" s="1208" t="s">
        <v>600</v>
      </c>
    </row>
    <row r="26" spans="1:12" ht="15" customHeight="1">
      <c r="A26" s="285"/>
      <c r="C26" s="86"/>
      <c r="D26" s="114"/>
      <c r="E26" s="301" t="s">
        <v>328</v>
      </c>
      <c r="F26" s="297"/>
      <c r="G26" s="297"/>
      <c r="H26" s="298"/>
      <c r="I26" s="1208"/>
    </row>
    <row r="27" spans="1:12" ht="26.1" customHeight="1">
      <c r="A27" s="285"/>
      <c r="C27" s="86"/>
      <c r="D27" s="187" t="s">
        <v>450</v>
      </c>
      <c r="E27" s="1281" t="s">
        <v>708</v>
      </c>
      <c r="F27" s="1281"/>
      <c r="G27" s="1281"/>
      <c r="H27" s="1281"/>
      <c r="I27" s="413"/>
    </row>
    <row r="28" spans="1:12" ht="32.1" customHeight="1">
      <c r="A28" s="285"/>
      <c r="C28" s="86"/>
      <c r="D28" s="187" t="s">
        <v>451</v>
      </c>
      <c r="E28" s="303" t="s">
        <v>466</v>
      </c>
      <c r="F28" s="295"/>
      <c r="G28" s="306"/>
      <c r="H28" s="295" t="s">
        <v>458</v>
      </c>
      <c r="I28" s="1226" t="s">
        <v>709</v>
      </c>
      <c r="L28" s="212" t="s">
        <v>577</v>
      </c>
    </row>
    <row r="29" spans="1:12" ht="15" customHeight="1">
      <c r="A29" s="285"/>
      <c r="C29" s="86"/>
      <c r="D29" s="114"/>
      <c r="E29" s="301" t="s">
        <v>328</v>
      </c>
      <c r="F29" s="297"/>
      <c r="G29" s="297"/>
      <c r="H29" s="298"/>
      <c r="I29" s="1228"/>
    </row>
    <row r="30" spans="1:12" ht="49.5" customHeight="1">
      <c r="A30" s="285"/>
      <c r="B30" s="186">
        <v>3</v>
      </c>
      <c r="C30" s="86"/>
      <c r="D30" s="187" t="s">
        <v>69</v>
      </c>
      <c r="E30" s="1280" t="s">
        <v>711</v>
      </c>
      <c r="F30" s="1280"/>
      <c r="G30" s="1280"/>
      <c r="H30" s="1280"/>
      <c r="I30" s="413"/>
    </row>
    <row r="31" spans="1:12" ht="20.100000000000001" customHeight="1">
      <c r="A31" s="285"/>
      <c r="C31" s="86"/>
      <c r="D31" s="187" t="s">
        <v>452</v>
      </c>
      <c r="E31" s="296"/>
      <c r="F31" s="295"/>
      <c r="G31" s="295" t="s">
        <v>458</v>
      </c>
      <c r="H31" s="314"/>
      <c r="I31" s="1226" t="s">
        <v>481</v>
      </c>
    </row>
    <row r="32" spans="1:12" ht="15" customHeight="1">
      <c r="A32" s="285"/>
      <c r="C32" s="86"/>
      <c r="D32" s="114"/>
      <c r="E32" s="300" t="s">
        <v>328</v>
      </c>
      <c r="F32" s="297"/>
      <c r="G32" s="297"/>
      <c r="H32" s="298"/>
      <c r="I32" s="1228"/>
    </row>
    <row r="33" spans="1:12" s="174" customFormat="1" ht="3" customHeight="1">
      <c r="A33" s="285"/>
      <c r="K33" s="290"/>
      <c r="L33" s="290"/>
    </row>
    <row r="34" spans="1:12" ht="24.75" customHeight="1">
      <c r="D34" s="299">
        <v>1</v>
      </c>
      <c r="E34" s="1202" t="s">
        <v>710</v>
      </c>
      <c r="F34" s="1202"/>
      <c r="G34" s="1202"/>
      <c r="H34" s="1202"/>
      <c r="I34" s="1202"/>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3" t="s">
        <v>479</v>
      </c>
      <c r="E5" s="1283"/>
      <c r="F5" s="1283"/>
      <c r="G5" s="1283"/>
      <c r="H5" s="1283"/>
      <c r="I5" s="1283"/>
      <c r="J5" s="1283"/>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5" t="s">
        <v>454</v>
      </c>
      <c r="E8" s="1285"/>
      <c r="F8" s="1285"/>
      <c r="G8" s="1285"/>
      <c r="H8" s="1285"/>
      <c r="I8" s="1285"/>
      <c r="J8" s="1285"/>
      <c r="K8" s="1285" t="s">
        <v>455</v>
      </c>
    </row>
    <row r="9" spans="1:14">
      <c r="D9" s="1285" t="s">
        <v>92</v>
      </c>
      <c r="E9" s="1285" t="s">
        <v>483</v>
      </c>
      <c r="F9" s="1285"/>
      <c r="G9" s="1285" t="s">
        <v>484</v>
      </c>
      <c r="H9" s="1285"/>
      <c r="I9" s="1285"/>
      <c r="J9" s="1285"/>
      <c r="K9" s="1285"/>
    </row>
    <row r="10" spans="1:14" ht="22.5">
      <c r="D10" s="1285"/>
      <c r="E10" s="137" t="s">
        <v>485</v>
      </c>
      <c r="F10" s="137" t="s">
        <v>400</v>
      </c>
      <c r="G10" s="137" t="s">
        <v>400</v>
      </c>
      <c r="H10" s="137" t="s">
        <v>485</v>
      </c>
      <c r="I10" s="137" t="s">
        <v>486</v>
      </c>
      <c r="J10" s="137" t="s">
        <v>456</v>
      </c>
      <c r="K10" s="128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6"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8"/>
    </row>
    <row r="14" spans="1:14" ht="3" customHeight="1">
      <c r="A14" s="131"/>
      <c r="B14" s="131"/>
      <c r="C14" s="131"/>
    </row>
    <row r="15" spans="1:14" ht="27.75" customHeight="1">
      <c r="E15" s="1284" t="s">
        <v>596</v>
      </c>
      <c r="F15" s="1284"/>
      <c r="G15" s="1284"/>
      <c r="H15" s="1284"/>
      <c r="I15" s="1284"/>
      <c r="J15" s="128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314</v>
      </c>
      <c r="E7" s="116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6" t="s">
        <v>315</v>
      </c>
      <c r="E15" s="128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3" t="s">
        <v>492</v>
      </c>
      <c r="G2" s="1204"/>
      <c r="H2" s="1205"/>
      <c r="I2" s="808"/>
    </row>
    <row r="3" spans="1:20" ht="3" customHeight="1"/>
    <row r="4" spans="1:20" s="1009" customFormat="1" ht="11.25">
      <c r="A4" s="1015"/>
      <c r="B4" s="1015"/>
      <c r="C4" s="1015"/>
      <c r="D4" s="1015"/>
      <c r="F4" s="1155" t="s">
        <v>454</v>
      </c>
      <c r="G4" s="1155"/>
      <c r="H4" s="1155"/>
      <c r="I4" s="1206" t="s">
        <v>455</v>
      </c>
      <c r="J4" s="1015"/>
      <c r="K4" s="1015"/>
      <c r="L4" s="1015"/>
      <c r="M4" s="1015"/>
      <c r="N4" s="1015"/>
      <c r="O4" s="1015"/>
      <c r="P4" s="1015"/>
      <c r="Q4" s="1015"/>
      <c r="R4" s="1015"/>
      <c r="S4" s="1015"/>
      <c r="T4" s="1015"/>
    </row>
    <row r="5" spans="1:20" s="1009" customFormat="1" ht="11.25" customHeight="1">
      <c r="A5" s="1015"/>
      <c r="B5" s="1015"/>
      <c r="C5" s="1015"/>
      <c r="D5" s="1015"/>
      <c r="F5" s="1111" t="s">
        <v>92</v>
      </c>
      <c r="G5" s="812" t="s">
        <v>457</v>
      </c>
      <c r="H5" s="1115" t="s">
        <v>442</v>
      </c>
      <c r="I5" s="1206"/>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14" t="str">
        <f>IF(dateCh="","",dateCh)</f>
        <v>18.12.2018</v>
      </c>
      <c r="I7" s="818" t="s">
        <v>494</v>
      </c>
      <c r="J7" s="617"/>
      <c r="K7" s="1015"/>
      <c r="L7" s="1015"/>
      <c r="M7" s="1015"/>
      <c r="N7" s="1015"/>
      <c r="O7" s="1015"/>
      <c r="P7" s="1015"/>
      <c r="Q7" s="1015"/>
      <c r="R7" s="1015"/>
      <c r="S7" s="1015"/>
      <c r="T7" s="1015"/>
    </row>
    <row r="8" spans="1:20" s="1009" customFormat="1" ht="45">
      <c r="A8" s="1207">
        <v>1</v>
      </c>
      <c r="B8" s="1015"/>
      <c r="C8" s="1015"/>
      <c r="D8" s="1015"/>
      <c r="F8" s="1031" t="str">
        <f>"2." &amp;mergeValue(A8)</f>
        <v>2.1</v>
      </c>
      <c r="G8" s="817" t="s">
        <v>495</v>
      </c>
      <c r="H8" s="1114" t="str">
        <f>IF('Перечень тарифов'!R21="","наименование отсутствует","" &amp; 'Перечень тарифов'!R21 &amp; "")</f>
        <v>наименование отсутствует</v>
      </c>
      <c r="I8" s="818" t="s">
        <v>592</v>
      </c>
      <c r="J8" s="617"/>
      <c r="K8" s="1015"/>
      <c r="L8" s="1015"/>
      <c r="M8" s="1015"/>
      <c r="N8" s="1015"/>
      <c r="O8" s="1015"/>
      <c r="P8" s="1015"/>
      <c r="Q8" s="1015"/>
      <c r="R8" s="1015"/>
      <c r="S8" s="1015"/>
      <c r="T8" s="1015"/>
    </row>
    <row r="9" spans="1:20" s="1009" customFormat="1" ht="22.5">
      <c r="A9" s="1207"/>
      <c r="B9" s="1015"/>
      <c r="C9" s="1015"/>
      <c r="D9" s="1015"/>
      <c r="F9" s="1031" t="str">
        <f>"3." &amp;mergeValue(A9)</f>
        <v>3.1</v>
      </c>
      <c r="G9" s="817" t="s">
        <v>496</v>
      </c>
      <c r="H9" s="1114" t="str">
        <f>IF('Перечень тарифов'!F21="","наименование отсутствует","" &amp; 'Перечень тарифов'!F21 &amp; "")</f>
        <v>Передача. Тепловая энергия</v>
      </c>
      <c r="I9" s="818" t="s">
        <v>590</v>
      </c>
      <c r="J9" s="617"/>
      <c r="K9" s="1015"/>
      <c r="L9" s="1015"/>
      <c r="M9" s="1015"/>
      <c r="N9" s="1015"/>
      <c r="O9" s="1015"/>
      <c r="P9" s="1015"/>
      <c r="Q9" s="1015"/>
      <c r="R9" s="1015"/>
      <c r="S9" s="1015"/>
      <c r="T9" s="1015"/>
    </row>
    <row r="10" spans="1:20" s="1009" customFormat="1" ht="22.5">
      <c r="A10" s="1207"/>
      <c r="B10" s="1015"/>
      <c r="C10" s="1015"/>
      <c r="D10" s="1015"/>
      <c r="F10" s="1031" t="str">
        <f>"4."&amp;mergeValue(A10)</f>
        <v>4.1</v>
      </c>
      <c r="G10" s="817" t="s">
        <v>497</v>
      </c>
      <c r="H10" s="1115" t="s">
        <v>458</v>
      </c>
      <c r="I10" s="818"/>
      <c r="J10" s="617"/>
      <c r="K10" s="1015"/>
      <c r="L10" s="1015"/>
      <c r="M10" s="1015"/>
      <c r="N10" s="1015"/>
      <c r="O10" s="1015"/>
      <c r="P10" s="1015"/>
      <c r="Q10" s="1015"/>
      <c r="R10" s="1015"/>
      <c r="S10" s="1015"/>
      <c r="T10" s="1015"/>
    </row>
    <row r="11" spans="1:20" s="1009" customFormat="1" ht="18.75">
      <c r="A11" s="1207"/>
      <c r="B11" s="1207">
        <v>1</v>
      </c>
      <c r="C11" s="1112"/>
      <c r="D11" s="1112"/>
      <c r="F11" s="1031" t="str">
        <f>"4."&amp;mergeValue(A11) &amp;"."&amp;mergeValue(B11)</f>
        <v>4.1.1</v>
      </c>
      <c r="G11" s="832" t="s">
        <v>594</v>
      </c>
      <c r="H11" s="1114" t="str">
        <f>IF(region_name="","",region_name)</f>
        <v>Свердловская область</v>
      </c>
      <c r="I11" s="818" t="s">
        <v>500</v>
      </c>
      <c r="J11" s="617"/>
      <c r="K11" s="1015"/>
      <c r="L11" s="1015"/>
      <c r="M11" s="1015"/>
      <c r="N11" s="1015"/>
      <c r="O11" s="1015"/>
      <c r="P11" s="1015"/>
      <c r="Q11" s="1015"/>
      <c r="R11" s="1015"/>
      <c r="S11" s="1015"/>
      <c r="T11" s="1015"/>
    </row>
    <row r="12" spans="1:20" s="1009" customFormat="1" ht="22.5">
      <c r="A12" s="1207"/>
      <c r="B12" s="1207"/>
      <c r="C12" s="1207">
        <v>1</v>
      </c>
      <c r="D12" s="1112"/>
      <c r="F12" s="1031" t="str">
        <f>"4."&amp;mergeValue(A12) &amp;"."&amp;mergeValue(B12)&amp;"."&amp;mergeValue(C12)</f>
        <v>4.1.1.1</v>
      </c>
      <c r="G12" s="819" t="s">
        <v>498</v>
      </c>
      <c r="H12" s="1114" t="str">
        <f>IF(Территории!H13="","","" &amp; Территории!H13 &amp; "")</f>
        <v>муниципальное образование город Екатеринбург</v>
      </c>
      <c r="I12" s="818" t="s">
        <v>501</v>
      </c>
      <c r="J12" s="617"/>
      <c r="K12" s="1015"/>
      <c r="L12" s="1015"/>
      <c r="M12" s="1015"/>
      <c r="N12" s="1015"/>
      <c r="O12" s="1015"/>
      <c r="P12" s="1015"/>
      <c r="Q12" s="1015"/>
      <c r="R12" s="1015"/>
      <c r="S12" s="1015"/>
      <c r="T12" s="1015"/>
    </row>
    <row r="13" spans="1:20" s="1009" customFormat="1" ht="56.25">
      <c r="A13" s="1207"/>
      <c r="B13" s="1207"/>
      <c r="C13" s="1207"/>
      <c r="D13" s="1112">
        <v>1</v>
      </c>
      <c r="F13" s="1031" t="str">
        <f>"4."&amp;mergeValue(A13) &amp;"."&amp;mergeValue(B13)&amp;"."&amp;mergeValue(C13)&amp;"."&amp;mergeValue(D13)</f>
        <v>4.1.1.1.1</v>
      </c>
      <c r="G13" s="820" t="s">
        <v>499</v>
      </c>
      <c r="H13" s="1114" t="str">
        <f>IF(Территории!R14="","","" &amp; Территории!R14 &amp; "")</f>
        <v>муниципальное образование город Екатеринбург (65701000)</v>
      </c>
      <c r="I13" s="1113" t="s">
        <v>593</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2" t="s">
        <v>595</v>
      </c>
      <c r="H15" s="1202"/>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3" t="s">
        <v>55</v>
      </c>
      <c r="E7" s="1283"/>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7" t="s">
        <v>56</v>
      </c>
      <c r="C2" s="1287"/>
      <c r="D2" s="1287"/>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23"/>
      <c r="F9" s="1325"/>
      <c r="G9" s="1313" t="s">
        <v>85</v>
      </c>
      <c r="H9" s="1176"/>
      <c r="I9" s="1176">
        <v>1</v>
      </c>
      <c r="J9" s="1319"/>
      <c r="K9" s="1216" t="s">
        <v>85</v>
      </c>
      <c r="L9" s="1170"/>
      <c r="M9" s="1170" t="s">
        <v>93</v>
      </c>
      <c r="N9" s="1322"/>
      <c r="O9" s="1216" t="s">
        <v>85</v>
      </c>
      <c r="P9" s="1170"/>
      <c r="Q9" s="1170" t="s">
        <v>93</v>
      </c>
      <c r="R9" s="1317"/>
      <c r="S9" s="1216" t="s">
        <v>85</v>
      </c>
      <c r="T9" s="1089"/>
      <c r="U9" s="1089" t="s">
        <v>93</v>
      </c>
      <c r="V9" s="1109"/>
      <c r="W9" s="308"/>
    </row>
    <row r="10" spans="1:23" s="741" customFormat="1" ht="17.100000000000001" customHeight="1">
      <c r="A10" s="205"/>
      <c r="C10" s="159"/>
      <c r="D10" s="1176"/>
      <c r="E10" s="1323"/>
      <c r="F10" s="1325"/>
      <c r="G10" s="1313"/>
      <c r="H10" s="1176"/>
      <c r="I10" s="1176"/>
      <c r="J10" s="1319"/>
      <c r="K10" s="1216"/>
      <c r="L10" s="1170"/>
      <c r="M10" s="1170"/>
      <c r="N10" s="1322"/>
      <c r="O10" s="1216"/>
      <c r="P10" s="1170"/>
      <c r="Q10" s="1170"/>
      <c r="R10" s="1317"/>
      <c r="S10" s="1216"/>
      <c r="T10" s="1091"/>
      <c r="U10" s="746"/>
      <c r="V10" s="747" t="s">
        <v>718</v>
      </c>
      <c r="W10" s="748"/>
    </row>
    <row r="11" spans="1:23" s="102" customFormat="1" ht="17.100000000000001" customHeight="1">
      <c r="A11" s="205"/>
      <c r="C11" s="159"/>
      <c r="D11" s="1174"/>
      <c r="E11" s="1324"/>
      <c r="F11" s="1326"/>
      <c r="G11" s="1174"/>
      <c r="H11" s="1174"/>
      <c r="I11" s="1174"/>
      <c r="J11" s="1320"/>
      <c r="K11" s="1174"/>
      <c r="L11" s="1174"/>
      <c r="M11" s="1174"/>
      <c r="N11" s="1317"/>
      <c r="O11" s="1174"/>
      <c r="P11" s="1090"/>
      <c r="Q11" s="746"/>
      <c r="R11" s="747" t="s">
        <v>717</v>
      </c>
      <c r="S11" s="743"/>
      <c r="T11" s="743"/>
      <c r="U11" s="743"/>
      <c r="V11" s="743"/>
      <c r="W11" s="748"/>
    </row>
    <row r="12" spans="1:23" s="102" customFormat="1" ht="17.100000000000001" customHeight="1">
      <c r="A12" s="205"/>
      <c r="C12" s="159"/>
      <c r="D12" s="1174"/>
      <c r="E12" s="1324"/>
      <c r="F12" s="1326"/>
      <c r="G12" s="1174"/>
      <c r="H12" s="1174"/>
      <c r="I12" s="1174"/>
      <c r="J12" s="1320"/>
      <c r="K12" s="1174"/>
      <c r="L12" s="746"/>
      <c r="M12" s="747"/>
      <c r="N12" s="747" t="s">
        <v>412</v>
      </c>
      <c r="O12" s="747"/>
      <c r="P12" s="747"/>
      <c r="Q12" s="747"/>
      <c r="R12" s="747"/>
      <c r="S12" s="743"/>
      <c r="T12" s="743"/>
      <c r="U12" s="743"/>
      <c r="V12" s="743"/>
      <c r="W12" s="748"/>
    </row>
    <row r="13" spans="1:23" s="102" customFormat="1" ht="17.25" customHeight="1">
      <c r="A13" s="205"/>
      <c r="C13" s="159"/>
      <c r="D13" s="1174"/>
      <c r="E13" s="1324"/>
      <c r="F13" s="1326"/>
      <c r="G13" s="1174"/>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8"/>
      <c r="E15" s="1327"/>
      <c r="F15" s="1312"/>
      <c r="G15" s="1314"/>
      <c r="H15" s="1176"/>
      <c r="I15" s="1176">
        <v>1</v>
      </c>
      <c r="J15" s="1319"/>
      <c r="K15" s="1216" t="s">
        <v>85</v>
      </c>
      <c r="L15" s="1170"/>
      <c r="M15" s="1170" t="s">
        <v>93</v>
      </c>
      <c r="N15" s="1322"/>
      <c r="O15" s="1216" t="s">
        <v>85</v>
      </c>
      <c r="P15" s="1170"/>
      <c r="Q15" s="1170" t="s">
        <v>93</v>
      </c>
      <c r="R15" s="1317"/>
      <c r="S15" s="1216" t="s">
        <v>85</v>
      </c>
      <c r="T15" s="1089"/>
      <c r="U15" s="1089" t="s">
        <v>93</v>
      </c>
      <c r="V15" s="1109"/>
      <c r="W15" s="308"/>
    </row>
    <row r="16" spans="1:23" s="744" customFormat="1" ht="16.5" customHeight="1">
      <c r="A16" s="750"/>
      <c r="B16" s="745"/>
      <c r="C16" s="749"/>
      <c r="D16" s="1318"/>
      <c r="E16" s="1327"/>
      <c r="F16" s="1312"/>
      <c r="G16" s="1314"/>
      <c r="H16" s="1176"/>
      <c r="I16" s="1176"/>
      <c r="J16" s="1319"/>
      <c r="K16" s="1216"/>
      <c r="L16" s="1170"/>
      <c r="M16" s="1170"/>
      <c r="N16" s="1322"/>
      <c r="O16" s="1216"/>
      <c r="P16" s="1170"/>
      <c r="Q16" s="1170"/>
      <c r="R16" s="1317"/>
      <c r="S16" s="1216"/>
      <c r="T16" s="1091"/>
      <c r="U16" s="746"/>
      <c r="V16" s="747" t="s">
        <v>718</v>
      </c>
      <c r="W16" s="748"/>
    </row>
    <row r="17" spans="1:36" ht="17.100000000000001" customHeight="1">
      <c r="A17" s="205"/>
      <c r="B17" s="102"/>
      <c r="C17" s="159"/>
      <c r="D17" s="1318"/>
      <c r="E17" s="1327"/>
      <c r="F17" s="1312"/>
      <c r="G17" s="1314"/>
      <c r="H17" s="1176"/>
      <c r="I17" s="1176"/>
      <c r="J17" s="1320"/>
      <c r="K17" s="1216"/>
      <c r="L17" s="1170"/>
      <c r="M17" s="1170"/>
      <c r="N17" s="1317"/>
      <c r="O17" s="1216"/>
      <c r="P17" s="1090"/>
      <c r="Q17" s="746"/>
      <c r="R17" s="747" t="s">
        <v>717</v>
      </c>
      <c r="S17" s="743"/>
      <c r="T17" s="743"/>
      <c r="U17" s="743"/>
      <c r="V17" s="743"/>
      <c r="W17" s="748"/>
    </row>
    <row r="18" spans="1:36" ht="17.100000000000001" customHeight="1">
      <c r="A18" s="205"/>
      <c r="B18" s="102"/>
      <c r="C18" s="159"/>
      <c r="D18" s="1318"/>
      <c r="E18" s="1327"/>
      <c r="F18" s="1312"/>
      <c r="G18" s="1314"/>
      <c r="H18" s="1176"/>
      <c r="I18" s="1176"/>
      <c r="J18" s="1320"/>
      <c r="K18" s="1216"/>
      <c r="L18" s="746"/>
      <c r="M18" s="747"/>
      <c r="N18" s="747" t="s">
        <v>412</v>
      </c>
      <c r="O18" s="747"/>
      <c r="P18" s="747"/>
      <c r="Q18" s="747"/>
      <c r="R18" s="747"/>
      <c r="S18" s="743"/>
      <c r="T18" s="743"/>
      <c r="U18" s="743"/>
      <c r="V18" s="743"/>
      <c r="W18" s="748"/>
    </row>
    <row r="19" spans="1:36" ht="17.100000000000001" customHeight="1">
      <c r="A19" s="205"/>
      <c r="B19" s="102"/>
      <c r="C19" s="159"/>
      <c r="D19" s="1318"/>
      <c r="E19" s="1327"/>
      <c r="F19" s="1312"/>
      <c r="G19" s="131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1" t="s">
        <v>298</v>
      </c>
      <c r="P27" s="1321"/>
      <c r="Q27" s="1321"/>
      <c r="R27" s="1263" t="s">
        <v>270</v>
      </c>
      <c r="S27" s="1263"/>
      <c r="T27" s="1263"/>
      <c r="U27" s="1236" t="s">
        <v>341</v>
      </c>
      <c r="W27" s="1315"/>
    </row>
    <row r="28" spans="1:36" ht="17.100000000000001" customHeight="1">
      <c r="O28" s="1264" t="s">
        <v>607</v>
      </c>
      <c r="P28" s="1264" t="s">
        <v>271</v>
      </c>
      <c r="Q28" s="1264"/>
      <c r="R28" s="1263"/>
      <c r="S28" s="1263"/>
      <c r="T28" s="1263"/>
      <c r="U28" s="1236"/>
      <c r="W28" s="1315"/>
    </row>
    <row r="29" spans="1:36" ht="37.5" customHeight="1">
      <c r="O29" s="1264"/>
      <c r="P29" s="104" t="s">
        <v>608</v>
      </c>
      <c r="Q29" s="104" t="s">
        <v>6</v>
      </c>
      <c r="R29" s="105" t="s">
        <v>274</v>
      </c>
      <c r="S29" s="1260" t="s">
        <v>273</v>
      </c>
      <c r="T29" s="1260"/>
      <c r="U29" s="1236"/>
      <c r="W29" s="1315"/>
    </row>
    <row r="30" spans="1:36" ht="17.100000000000001" customHeight="1">
      <c r="G30" s="157"/>
      <c r="H30" s="157"/>
      <c r="I30" s="157"/>
      <c r="J30" s="157"/>
      <c r="K30" s="157"/>
      <c r="L30" s="122"/>
      <c r="M30" s="433" t="s">
        <v>183</v>
      </c>
      <c r="N30" s="434"/>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5" customFormat="1" ht="22.5">
      <c r="A31" s="1209">
        <v>1</v>
      </c>
      <c r="B31" s="849"/>
      <c r="C31" s="849"/>
      <c r="D31" s="849"/>
      <c r="E31" s="850"/>
      <c r="F31" s="851"/>
      <c r="G31" s="851"/>
      <c r="H31" s="851"/>
      <c r="I31" s="852"/>
      <c r="J31" s="847"/>
      <c r="K31" s="854"/>
      <c r="L31" s="595">
        <f>mergeValue(A31)</f>
        <v>1</v>
      </c>
      <c r="M31" s="643" t="s">
        <v>20</v>
      </c>
      <c r="N31" s="648"/>
      <c r="O31" s="1294"/>
      <c r="P31" s="1295"/>
      <c r="Q31" s="1295"/>
      <c r="R31" s="1295"/>
      <c r="S31" s="1295"/>
      <c r="T31" s="1295"/>
      <c r="U31" s="1295"/>
      <c r="V31" s="1296"/>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9"/>
      <c r="B32" s="1209">
        <v>1</v>
      </c>
      <c r="C32" s="849"/>
      <c r="D32" s="849"/>
      <c r="E32" s="851"/>
      <c r="F32" s="851"/>
      <c r="G32" s="851"/>
      <c r="H32" s="851"/>
      <c r="I32" s="846"/>
      <c r="J32" s="845"/>
      <c r="K32" s="848"/>
      <c r="L32" s="595" t="str">
        <f>mergeValue(A32) &amp;"."&amp; mergeValue(B32)</f>
        <v>1.1</v>
      </c>
      <c r="M32" s="548" t="s">
        <v>16</v>
      </c>
      <c r="N32" s="648"/>
      <c r="O32" s="1294"/>
      <c r="P32" s="1295"/>
      <c r="Q32" s="1295"/>
      <c r="R32" s="1295"/>
      <c r="S32" s="1295"/>
      <c r="T32" s="1295"/>
      <c r="U32" s="1295"/>
      <c r="V32" s="1296"/>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9"/>
      <c r="B33" s="1209"/>
      <c r="C33" s="1209">
        <v>1</v>
      </c>
      <c r="D33" s="849"/>
      <c r="E33" s="851"/>
      <c r="F33" s="851"/>
      <c r="G33" s="851"/>
      <c r="H33" s="851"/>
      <c r="I33" s="853"/>
      <c r="J33" s="845"/>
      <c r="K33" s="848"/>
      <c r="L33" s="595" t="str">
        <f>mergeValue(A33) &amp;"."&amp; mergeValue(B33)&amp;"."&amp; mergeValue(C33)</f>
        <v>1.1.1</v>
      </c>
      <c r="M33" s="549" t="s">
        <v>7</v>
      </c>
      <c r="N33" s="648"/>
      <c r="O33" s="1294"/>
      <c r="P33" s="1295"/>
      <c r="Q33" s="1295"/>
      <c r="R33" s="1295"/>
      <c r="S33" s="1295"/>
      <c r="T33" s="1295"/>
      <c r="U33" s="1295"/>
      <c r="V33" s="1296"/>
      <c r="W33" s="632" t="s">
        <v>635</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9"/>
      <c r="B34" s="1209"/>
      <c r="C34" s="1209"/>
      <c r="D34" s="1209">
        <v>1</v>
      </c>
      <c r="E34" s="851"/>
      <c r="F34" s="851"/>
      <c r="G34" s="851"/>
      <c r="H34" s="851"/>
      <c r="I34" s="853"/>
      <c r="J34" s="845"/>
      <c r="K34" s="848"/>
      <c r="L34" s="595" t="str">
        <f>mergeValue(A34) &amp;"."&amp; mergeValue(B34)&amp;"."&amp; mergeValue(C34)&amp;"."&amp; mergeValue(D34)</f>
        <v>1.1.1.1</v>
      </c>
      <c r="M34" s="550" t="s">
        <v>22</v>
      </c>
      <c r="N34" s="648"/>
      <c r="O34" s="1294"/>
      <c r="P34" s="1295"/>
      <c r="Q34" s="1295"/>
      <c r="R34" s="1295"/>
      <c r="S34" s="1295"/>
      <c r="T34" s="1295"/>
      <c r="U34" s="1295"/>
      <c r="V34" s="1296"/>
      <c r="W34" s="632" t="s">
        <v>636</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9"/>
      <c r="B35" s="1209"/>
      <c r="C35" s="1209"/>
      <c r="D35" s="1209"/>
      <c r="E35" s="1209">
        <v>1</v>
      </c>
      <c r="F35" s="851"/>
      <c r="G35" s="851"/>
      <c r="H35" s="849">
        <v>1</v>
      </c>
      <c r="I35" s="1209">
        <v>1</v>
      </c>
      <c r="J35" s="851"/>
      <c r="K35" s="856"/>
      <c r="L35" s="595" t="str">
        <f>mergeValue(A35) &amp;"."&amp; mergeValue(B35)&amp;"."&amp; mergeValue(C35)&amp;"."&amp; mergeValue(D35)&amp;"."&amp; mergeValue(E35)</f>
        <v>1.1.1.1.1</v>
      </c>
      <c r="M35" s="556" t="s">
        <v>9</v>
      </c>
      <c r="N35" s="648"/>
      <c r="O35" s="1212"/>
      <c r="P35" s="1213"/>
      <c r="Q35" s="1213"/>
      <c r="R35" s="1213"/>
      <c r="S35" s="1213"/>
      <c r="T35" s="1213"/>
      <c r="U35" s="1213"/>
      <c r="V35" s="1214"/>
      <c r="W35" s="632" t="s">
        <v>640</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9"/>
      <c r="B36" s="1209"/>
      <c r="C36" s="1209"/>
      <c r="D36" s="1209"/>
      <c r="E36" s="1209"/>
      <c r="F36" s="1209">
        <v>1</v>
      </c>
      <c r="G36" s="849"/>
      <c r="H36" s="849"/>
      <c r="I36" s="1209"/>
      <c r="J36" s="1209">
        <v>1</v>
      </c>
      <c r="K36" s="857"/>
      <c r="L36" s="595" t="str">
        <f>mergeValue(A36) &amp;"."&amp; mergeValue(B36)&amp;"."&amp; mergeValue(C36)&amp;"."&amp; mergeValue(D36)&amp;"."&amp; mergeValue(E36)&amp;"."&amp; mergeValue(F36)</f>
        <v>1.1.1.1.1.1</v>
      </c>
      <c r="M36" s="557" t="s">
        <v>10</v>
      </c>
      <c r="N36" s="648"/>
      <c r="O36" s="1212"/>
      <c r="P36" s="1213"/>
      <c r="Q36" s="1213"/>
      <c r="R36" s="1213"/>
      <c r="S36" s="1213"/>
      <c r="T36" s="1213"/>
      <c r="U36" s="1213"/>
      <c r="V36" s="1214"/>
      <c r="W36" s="632" t="s">
        <v>638</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9"/>
      <c r="B37" s="1209"/>
      <c r="C37" s="1209"/>
      <c r="D37" s="1209"/>
      <c r="E37" s="1209"/>
      <c r="F37" s="1209"/>
      <c r="G37" s="849">
        <v>1</v>
      </c>
      <c r="H37" s="849"/>
      <c r="I37" s="1209"/>
      <c r="J37" s="1209"/>
      <c r="K37" s="857">
        <v>1</v>
      </c>
      <c r="L37" s="595" t="str">
        <f>mergeValue(A37) &amp;"."&amp; mergeValue(B37)&amp;"."&amp; mergeValue(C37)&amp;"."&amp; mergeValue(D37)&amp;"."&amp; mergeValue(E37)&amp;"."&amp; mergeValue(F37)&amp;"."&amp; mergeValue(G37)</f>
        <v>1.1.1.1.1.1.1</v>
      </c>
      <c r="M37" s="1071"/>
      <c r="N37" s="648"/>
      <c r="O37" s="564"/>
      <c r="P37" s="564"/>
      <c r="Q37" s="1096"/>
      <c r="R37" s="1215"/>
      <c r="S37" s="1216" t="s">
        <v>84</v>
      </c>
      <c r="T37" s="1215"/>
      <c r="U37" s="1216" t="s">
        <v>84</v>
      </c>
      <c r="V37" s="564"/>
      <c r="W37" s="1208" t="s">
        <v>657</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9"/>
      <c r="B38" s="1209"/>
      <c r="C38" s="1209"/>
      <c r="D38" s="1209"/>
      <c r="E38" s="1209"/>
      <c r="F38" s="1209"/>
      <c r="G38" s="849"/>
      <c r="H38" s="849"/>
      <c r="I38" s="1209"/>
      <c r="J38" s="1209"/>
      <c r="K38" s="857"/>
      <c r="L38" s="602"/>
      <c r="M38" s="648"/>
      <c r="N38" s="648"/>
      <c r="O38" s="564"/>
      <c r="P38" s="564"/>
      <c r="Q38" s="586" t="str">
        <f>R37 &amp; "-" &amp; T37</f>
        <v>-</v>
      </c>
      <c r="R38" s="1215"/>
      <c r="S38" s="1216"/>
      <c r="T38" s="1215"/>
      <c r="U38" s="1216"/>
      <c r="V38" s="564"/>
      <c r="W38" s="1208"/>
      <c r="X38" s="587"/>
      <c r="Y38" s="591"/>
      <c r="Z38" s="591" t="str">
        <f t="shared" si="0"/>
        <v/>
      </c>
      <c r="AA38" s="591"/>
      <c r="AB38" s="591"/>
      <c r="AC38" s="591"/>
      <c r="AD38" s="587"/>
      <c r="AE38" s="587"/>
      <c r="AF38" s="587"/>
      <c r="AG38" s="587"/>
      <c r="AH38" s="587"/>
      <c r="AI38" s="587"/>
      <c r="AJ38" s="587"/>
    </row>
    <row r="39" spans="1:36" s="525" customFormat="1" ht="15" customHeight="1">
      <c r="A39" s="1209"/>
      <c r="B39" s="1209"/>
      <c r="C39" s="1209"/>
      <c r="D39" s="1209"/>
      <c r="E39" s="1209"/>
      <c r="F39" s="1209"/>
      <c r="G39" s="851"/>
      <c r="H39" s="849"/>
      <c r="I39" s="1209"/>
      <c r="J39" s="1209"/>
      <c r="K39" s="856"/>
      <c r="L39" s="540"/>
      <c r="M39" s="559" t="s">
        <v>25</v>
      </c>
      <c r="N39" s="566"/>
      <c r="O39" s="566"/>
      <c r="P39" s="566"/>
      <c r="Q39" s="566"/>
      <c r="R39" s="566"/>
      <c r="S39" s="566"/>
      <c r="T39" s="566"/>
      <c r="U39" s="566"/>
      <c r="V39" s="562"/>
      <c r="W39" s="1208"/>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9"/>
      <c r="B40" s="1209"/>
      <c r="C40" s="1209"/>
      <c r="D40" s="1209"/>
      <c r="E40" s="1209"/>
      <c r="F40" s="851"/>
      <c r="G40" s="851"/>
      <c r="H40" s="849"/>
      <c r="I40" s="1209"/>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9"/>
      <c r="B41" s="1209"/>
      <c r="C41" s="1209"/>
      <c r="D41" s="1209"/>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9"/>
      <c r="B42" s="1209"/>
      <c r="C42" s="1209"/>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9"/>
      <c r="B43" s="1209"/>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9"/>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9">
        <v>1</v>
      </c>
      <c r="B49" s="867"/>
      <c r="C49" s="867"/>
      <c r="D49" s="867"/>
      <c r="E49" s="868"/>
      <c r="F49" s="869"/>
      <c r="G49" s="869"/>
      <c r="H49" s="869"/>
      <c r="I49" s="870"/>
      <c r="J49" s="865"/>
      <c r="K49" s="872"/>
      <c r="L49" s="595">
        <f>mergeValue(A49)</f>
        <v>1</v>
      </c>
      <c r="M49" s="643" t="s">
        <v>20</v>
      </c>
      <c r="N49" s="648"/>
      <c r="O49" s="1294"/>
      <c r="P49" s="1295"/>
      <c r="Q49" s="1295"/>
      <c r="R49" s="1295"/>
      <c r="S49" s="1295"/>
      <c r="T49" s="1295"/>
      <c r="U49" s="1295"/>
      <c r="V49" s="1296"/>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9"/>
      <c r="B50" s="1209">
        <v>1</v>
      </c>
      <c r="C50" s="867"/>
      <c r="D50" s="867"/>
      <c r="E50" s="869"/>
      <c r="F50" s="869"/>
      <c r="G50" s="869"/>
      <c r="H50" s="869"/>
      <c r="I50" s="864"/>
      <c r="J50" s="863"/>
      <c r="K50" s="866"/>
      <c r="L50" s="595" t="str">
        <f>mergeValue(A50) &amp;"."&amp; mergeValue(B50)</f>
        <v>1.1</v>
      </c>
      <c r="M50" s="548" t="s">
        <v>16</v>
      </c>
      <c r="N50" s="648"/>
      <c r="O50" s="1294"/>
      <c r="P50" s="1295"/>
      <c r="Q50" s="1295"/>
      <c r="R50" s="1295"/>
      <c r="S50" s="1295"/>
      <c r="T50" s="1295"/>
      <c r="U50" s="1295"/>
      <c r="V50" s="1296"/>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9"/>
      <c r="B51" s="1209"/>
      <c r="C51" s="1209">
        <v>1</v>
      </c>
      <c r="D51" s="867"/>
      <c r="E51" s="869"/>
      <c r="F51" s="869"/>
      <c r="G51" s="869"/>
      <c r="H51" s="869"/>
      <c r="I51" s="871"/>
      <c r="J51" s="863"/>
      <c r="K51" s="866"/>
      <c r="L51" s="595" t="str">
        <f>mergeValue(A51) &amp;"."&amp; mergeValue(B51)&amp;"."&amp; mergeValue(C51)</f>
        <v>1.1.1</v>
      </c>
      <c r="M51" s="549" t="s">
        <v>7</v>
      </c>
      <c r="N51" s="648"/>
      <c r="O51" s="1294"/>
      <c r="P51" s="1295"/>
      <c r="Q51" s="1295"/>
      <c r="R51" s="1295"/>
      <c r="S51" s="1295"/>
      <c r="T51" s="1295"/>
      <c r="U51" s="1295"/>
      <c r="V51" s="1296"/>
      <c r="W51" s="632" t="s">
        <v>635</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9"/>
      <c r="B52" s="1209"/>
      <c r="C52" s="1209"/>
      <c r="D52" s="1209">
        <v>1</v>
      </c>
      <c r="E52" s="869"/>
      <c r="F52" s="869"/>
      <c r="G52" s="869"/>
      <c r="H52" s="869"/>
      <c r="I52" s="871"/>
      <c r="J52" s="863"/>
      <c r="K52" s="866"/>
      <c r="L52" s="595" t="str">
        <f>mergeValue(A52) &amp;"."&amp; mergeValue(B52)&amp;"."&amp; mergeValue(C52)&amp;"."&amp; mergeValue(D52)</f>
        <v>1.1.1.1</v>
      </c>
      <c r="M52" s="550" t="s">
        <v>22</v>
      </c>
      <c r="N52" s="648"/>
      <c r="O52" s="1294"/>
      <c r="P52" s="1295"/>
      <c r="Q52" s="1295"/>
      <c r="R52" s="1295"/>
      <c r="S52" s="1295"/>
      <c r="T52" s="1295"/>
      <c r="U52" s="1295"/>
      <c r="V52" s="1296"/>
      <c r="W52" s="632" t="s">
        <v>636</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9"/>
      <c r="B53" s="1209"/>
      <c r="C53" s="1209"/>
      <c r="D53" s="1209"/>
      <c r="E53" s="1209">
        <v>1</v>
      </c>
      <c r="F53" s="869"/>
      <c r="G53" s="869"/>
      <c r="H53" s="867">
        <v>1</v>
      </c>
      <c r="I53" s="1209">
        <v>1</v>
      </c>
      <c r="J53" s="869"/>
      <c r="K53" s="874"/>
      <c r="L53" s="595" t="str">
        <f>mergeValue(A53) &amp;"."&amp; mergeValue(B53)&amp;"."&amp; mergeValue(C53)&amp;"."&amp; mergeValue(D53)&amp;"."&amp; mergeValue(E53)</f>
        <v>1.1.1.1.1</v>
      </c>
      <c r="M53" s="556" t="s">
        <v>9</v>
      </c>
      <c r="N53" s="648"/>
      <c r="O53" s="1212"/>
      <c r="P53" s="1213"/>
      <c r="Q53" s="1213"/>
      <c r="R53" s="1213"/>
      <c r="S53" s="1213"/>
      <c r="T53" s="1213"/>
      <c r="U53" s="1213"/>
      <c r="V53" s="1214"/>
      <c r="W53" s="632" t="s">
        <v>640</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9"/>
      <c r="B54" s="1209"/>
      <c r="C54" s="1209"/>
      <c r="D54" s="1209"/>
      <c r="E54" s="1209"/>
      <c r="F54" s="1209">
        <v>1</v>
      </c>
      <c r="G54" s="867"/>
      <c r="H54" s="867"/>
      <c r="I54" s="1209"/>
      <c r="J54" s="1209">
        <v>1</v>
      </c>
      <c r="K54" s="875"/>
      <c r="L54" s="595" t="str">
        <f>mergeValue(A54) &amp;"."&amp; mergeValue(B54)&amp;"."&amp; mergeValue(C54)&amp;"."&amp; mergeValue(D54)&amp;"."&amp; mergeValue(E54)&amp;"."&amp; mergeValue(F54)</f>
        <v>1.1.1.1.1.1</v>
      </c>
      <c r="M54" s="557" t="s">
        <v>10</v>
      </c>
      <c r="N54" s="648"/>
      <c r="O54" s="1212"/>
      <c r="P54" s="1213"/>
      <c r="Q54" s="1213"/>
      <c r="R54" s="1213"/>
      <c r="S54" s="1213"/>
      <c r="T54" s="1213"/>
      <c r="U54" s="1213"/>
      <c r="V54" s="1214"/>
      <c r="W54" s="632" t="s">
        <v>638</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9"/>
      <c r="B55" s="1209"/>
      <c r="C55" s="1209"/>
      <c r="D55" s="1209"/>
      <c r="E55" s="1209"/>
      <c r="F55" s="1209"/>
      <c r="G55" s="867">
        <v>1</v>
      </c>
      <c r="H55" s="867"/>
      <c r="I55" s="1209"/>
      <c r="J55" s="1209"/>
      <c r="K55" s="875">
        <v>1</v>
      </c>
      <c r="L55" s="595" t="str">
        <f>mergeValue(A55) &amp;"."&amp; mergeValue(B55)&amp;"."&amp; mergeValue(C55)&amp;"."&amp; mergeValue(D55)&amp;"."&amp; mergeValue(E55)&amp;"."&amp; mergeValue(F55)&amp;"."&amp; mergeValue(G55)</f>
        <v>1.1.1.1.1.1.1</v>
      </c>
      <c r="M55" s="1071"/>
      <c r="N55" s="648"/>
      <c r="O55" s="564"/>
      <c r="P55" s="564"/>
      <c r="Q55" s="1096"/>
      <c r="R55" s="1215"/>
      <c r="S55" s="1216" t="s">
        <v>84</v>
      </c>
      <c r="T55" s="1215"/>
      <c r="U55" s="1216" t="s">
        <v>84</v>
      </c>
      <c r="V55" s="564"/>
      <c r="W55" s="1208" t="s">
        <v>657</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9"/>
      <c r="B56" s="1209"/>
      <c r="C56" s="1209"/>
      <c r="D56" s="1209"/>
      <c r="E56" s="1209"/>
      <c r="F56" s="1209"/>
      <c r="G56" s="867"/>
      <c r="H56" s="867"/>
      <c r="I56" s="1209"/>
      <c r="J56" s="1209"/>
      <c r="K56" s="875"/>
      <c r="L56" s="602"/>
      <c r="M56" s="648"/>
      <c r="N56" s="648"/>
      <c r="O56" s="564"/>
      <c r="P56" s="564"/>
      <c r="Q56" s="586" t="str">
        <f>R55 &amp; "-" &amp; T55</f>
        <v>-</v>
      </c>
      <c r="R56" s="1215"/>
      <c r="S56" s="1216"/>
      <c r="T56" s="1215"/>
      <c r="U56" s="1216"/>
      <c r="V56" s="564"/>
      <c r="W56" s="1208"/>
      <c r="X56" s="587"/>
      <c r="Y56" s="591"/>
      <c r="Z56" s="591" t="str">
        <f t="shared" si="1"/>
        <v/>
      </c>
      <c r="AA56" s="591"/>
      <c r="AB56" s="591"/>
      <c r="AC56" s="591"/>
      <c r="AD56" s="587"/>
      <c r="AE56" s="587"/>
      <c r="AF56" s="587"/>
      <c r="AG56" s="587"/>
      <c r="AH56" s="587"/>
      <c r="AI56" s="587"/>
      <c r="AJ56" s="587"/>
    </row>
    <row r="57" spans="1:36" s="525" customFormat="1" ht="15" customHeight="1">
      <c r="A57" s="1209"/>
      <c r="B57" s="1209"/>
      <c r="C57" s="1209"/>
      <c r="D57" s="1209"/>
      <c r="E57" s="1209"/>
      <c r="F57" s="1209"/>
      <c r="G57" s="869"/>
      <c r="H57" s="867"/>
      <c r="I57" s="1209"/>
      <c r="J57" s="1209"/>
      <c r="K57" s="874"/>
      <c r="L57" s="540"/>
      <c r="M57" s="559" t="s">
        <v>25</v>
      </c>
      <c r="N57" s="566"/>
      <c r="O57" s="566"/>
      <c r="P57" s="566"/>
      <c r="Q57" s="566"/>
      <c r="R57" s="566"/>
      <c r="S57" s="566"/>
      <c r="T57" s="566"/>
      <c r="U57" s="566"/>
      <c r="V57" s="562"/>
      <c r="W57" s="1208"/>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9"/>
      <c r="B58" s="1209"/>
      <c r="C58" s="1209"/>
      <c r="D58" s="1209"/>
      <c r="E58" s="1209"/>
      <c r="F58" s="869"/>
      <c r="G58" s="869"/>
      <c r="H58" s="867"/>
      <c r="I58" s="1209"/>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9"/>
      <c r="B59" s="1209"/>
      <c r="C59" s="1209"/>
      <c r="D59" s="1209"/>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9"/>
      <c r="B60" s="1209"/>
      <c r="C60" s="1209"/>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9"/>
      <c r="B61" s="1209"/>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9"/>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9">
        <v>1</v>
      </c>
      <c r="B67" s="885"/>
      <c r="C67" s="885"/>
      <c r="D67" s="885"/>
      <c r="E67" s="886"/>
      <c r="F67" s="887"/>
      <c r="G67" s="887"/>
      <c r="H67" s="887"/>
      <c r="I67" s="888"/>
      <c r="J67" s="883"/>
      <c r="K67" s="890"/>
      <c r="L67" s="595">
        <f>mergeValue(A67)</f>
        <v>1</v>
      </c>
      <c r="M67" s="643" t="s">
        <v>20</v>
      </c>
      <c r="N67" s="648"/>
      <c r="O67" s="1294"/>
      <c r="P67" s="1295"/>
      <c r="Q67" s="1295"/>
      <c r="R67" s="1295"/>
      <c r="S67" s="1295"/>
      <c r="T67" s="1295"/>
      <c r="U67" s="1295"/>
      <c r="V67" s="1296"/>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9"/>
      <c r="B68" s="1209">
        <v>1</v>
      </c>
      <c r="C68" s="885"/>
      <c r="D68" s="885"/>
      <c r="E68" s="887"/>
      <c r="F68" s="887"/>
      <c r="G68" s="887"/>
      <c r="H68" s="887"/>
      <c r="I68" s="882"/>
      <c r="J68" s="881"/>
      <c r="K68" s="884"/>
      <c r="L68" s="595" t="str">
        <f>mergeValue(A68) &amp;"."&amp; mergeValue(B68)</f>
        <v>1.1</v>
      </c>
      <c r="M68" s="548" t="s">
        <v>16</v>
      </c>
      <c r="N68" s="648"/>
      <c r="O68" s="1294"/>
      <c r="P68" s="1295"/>
      <c r="Q68" s="1295"/>
      <c r="R68" s="1295"/>
      <c r="S68" s="1295"/>
      <c r="T68" s="1295"/>
      <c r="U68" s="1295"/>
      <c r="V68" s="1296"/>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9"/>
      <c r="B69" s="1209"/>
      <c r="C69" s="1209">
        <v>1</v>
      </c>
      <c r="D69" s="885"/>
      <c r="E69" s="887"/>
      <c r="F69" s="887"/>
      <c r="G69" s="887"/>
      <c r="H69" s="887"/>
      <c r="I69" s="889"/>
      <c r="J69" s="881"/>
      <c r="K69" s="884"/>
      <c r="L69" s="595" t="str">
        <f>mergeValue(A69) &amp;"."&amp; mergeValue(B69)&amp;"."&amp; mergeValue(C69)</f>
        <v>1.1.1</v>
      </c>
      <c r="M69" s="549" t="s">
        <v>7</v>
      </c>
      <c r="N69" s="648"/>
      <c r="O69" s="1294"/>
      <c r="P69" s="1295"/>
      <c r="Q69" s="1295"/>
      <c r="R69" s="1295"/>
      <c r="S69" s="1295"/>
      <c r="T69" s="1295"/>
      <c r="U69" s="1295"/>
      <c r="V69" s="1296"/>
      <c r="W69" s="632" t="s">
        <v>635</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9"/>
      <c r="B70" s="1209"/>
      <c r="C70" s="1209"/>
      <c r="D70" s="1209">
        <v>1</v>
      </c>
      <c r="E70" s="887"/>
      <c r="F70" s="887"/>
      <c r="G70" s="887"/>
      <c r="H70" s="887"/>
      <c r="I70" s="889"/>
      <c r="J70" s="881"/>
      <c r="K70" s="884"/>
      <c r="L70" s="595" t="str">
        <f>mergeValue(A70) &amp;"."&amp; mergeValue(B70)&amp;"."&amp; mergeValue(C70)&amp;"."&amp; mergeValue(D70)</f>
        <v>1.1.1.1</v>
      </c>
      <c r="M70" s="550" t="s">
        <v>22</v>
      </c>
      <c r="N70" s="648"/>
      <c r="O70" s="1294"/>
      <c r="P70" s="1295"/>
      <c r="Q70" s="1295"/>
      <c r="R70" s="1295"/>
      <c r="S70" s="1295"/>
      <c r="T70" s="1295"/>
      <c r="U70" s="1295"/>
      <c r="V70" s="1296"/>
      <c r="W70" s="632" t="s">
        <v>636</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9"/>
      <c r="B71" s="1209"/>
      <c r="C71" s="1209"/>
      <c r="D71" s="1209"/>
      <c r="E71" s="1209">
        <v>1</v>
      </c>
      <c r="F71" s="887"/>
      <c r="G71" s="887"/>
      <c r="H71" s="885">
        <v>1</v>
      </c>
      <c r="I71" s="1209">
        <v>1</v>
      </c>
      <c r="J71" s="887"/>
      <c r="K71" s="892"/>
      <c r="L71" s="595" t="str">
        <f>mergeValue(A71) &amp;"."&amp; mergeValue(B71)&amp;"."&amp; mergeValue(C71)&amp;"."&amp; mergeValue(D71)&amp;"."&amp; mergeValue(E71)</f>
        <v>1.1.1.1.1</v>
      </c>
      <c r="M71" s="556" t="s">
        <v>9</v>
      </c>
      <c r="N71" s="648"/>
      <c r="O71" s="1212"/>
      <c r="P71" s="1213"/>
      <c r="Q71" s="1213"/>
      <c r="R71" s="1213"/>
      <c r="S71" s="1213"/>
      <c r="T71" s="1213"/>
      <c r="U71" s="1213"/>
      <c r="V71" s="1214"/>
      <c r="W71" s="632" t="s">
        <v>640</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9"/>
      <c r="B72" s="1209"/>
      <c r="C72" s="1209"/>
      <c r="D72" s="1209"/>
      <c r="E72" s="1209"/>
      <c r="F72" s="1209">
        <v>1</v>
      </c>
      <c r="G72" s="885"/>
      <c r="H72" s="885"/>
      <c r="I72" s="1209"/>
      <c r="J72" s="1209">
        <v>1</v>
      </c>
      <c r="K72" s="893"/>
      <c r="L72" s="595" t="str">
        <f>mergeValue(A72) &amp;"."&amp; mergeValue(B72)&amp;"."&amp; mergeValue(C72)&amp;"."&amp; mergeValue(D72)&amp;"."&amp; mergeValue(E72)&amp;"."&amp; mergeValue(F72)</f>
        <v>1.1.1.1.1.1</v>
      </c>
      <c r="M72" s="557" t="s">
        <v>10</v>
      </c>
      <c r="N72" s="648"/>
      <c r="O72" s="1212"/>
      <c r="P72" s="1213"/>
      <c r="Q72" s="1213"/>
      <c r="R72" s="1213"/>
      <c r="S72" s="1213"/>
      <c r="T72" s="1213"/>
      <c r="U72" s="1213"/>
      <c r="V72" s="1214"/>
      <c r="W72" s="632" t="s">
        <v>638</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9"/>
      <c r="B73" s="1209"/>
      <c r="C73" s="1209"/>
      <c r="D73" s="1209"/>
      <c r="E73" s="1209"/>
      <c r="F73" s="1209"/>
      <c r="G73" s="885">
        <v>1</v>
      </c>
      <c r="H73" s="885"/>
      <c r="I73" s="1209"/>
      <c r="J73" s="1209"/>
      <c r="K73" s="893">
        <v>1</v>
      </c>
      <c r="L73" s="595" t="str">
        <f>mergeValue(A73) &amp;"."&amp; mergeValue(B73)&amp;"."&amp; mergeValue(C73)&amp;"."&amp; mergeValue(D73)&amp;"."&amp; mergeValue(E73)&amp;"."&amp; mergeValue(F73)&amp;"."&amp; mergeValue(G73)</f>
        <v>1.1.1.1.1.1.1</v>
      </c>
      <c r="M73" s="1071"/>
      <c r="N73" s="648"/>
      <c r="O73" s="564"/>
      <c r="P73" s="564"/>
      <c r="Q73" s="1096"/>
      <c r="R73" s="1215"/>
      <c r="S73" s="1216" t="s">
        <v>84</v>
      </c>
      <c r="T73" s="1215"/>
      <c r="U73" s="1216" t="s">
        <v>84</v>
      </c>
      <c r="V73" s="564"/>
      <c r="W73" s="1208" t="s">
        <v>657</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9"/>
      <c r="B74" s="1209"/>
      <c r="C74" s="1209"/>
      <c r="D74" s="1209"/>
      <c r="E74" s="1209"/>
      <c r="F74" s="1209"/>
      <c r="G74" s="885"/>
      <c r="H74" s="885"/>
      <c r="I74" s="1209"/>
      <c r="J74" s="1209"/>
      <c r="K74" s="893"/>
      <c r="L74" s="602"/>
      <c r="M74" s="648"/>
      <c r="N74" s="648"/>
      <c r="O74" s="564"/>
      <c r="P74" s="564"/>
      <c r="Q74" s="586" t="str">
        <f>R73 &amp; "-" &amp; T73</f>
        <v>-</v>
      </c>
      <c r="R74" s="1215"/>
      <c r="S74" s="1216"/>
      <c r="T74" s="1215"/>
      <c r="U74" s="1216"/>
      <c r="V74" s="564"/>
      <c r="W74" s="1208"/>
      <c r="X74" s="587"/>
      <c r="Y74" s="591"/>
      <c r="Z74" s="591" t="str">
        <f t="shared" si="2"/>
        <v/>
      </c>
      <c r="AA74" s="591"/>
      <c r="AB74" s="591"/>
      <c r="AC74" s="591"/>
      <c r="AD74" s="587"/>
      <c r="AE74" s="587"/>
      <c r="AF74" s="587"/>
      <c r="AG74" s="587"/>
      <c r="AH74" s="587"/>
      <c r="AI74" s="587"/>
      <c r="AJ74" s="587"/>
    </row>
    <row r="75" spans="1:36" s="525" customFormat="1" ht="15" customHeight="1">
      <c r="A75" s="1209"/>
      <c r="B75" s="1209"/>
      <c r="C75" s="1209"/>
      <c r="D75" s="1209"/>
      <c r="E75" s="1209"/>
      <c r="F75" s="1209"/>
      <c r="G75" s="887"/>
      <c r="H75" s="885"/>
      <c r="I75" s="1209"/>
      <c r="J75" s="1209"/>
      <c r="K75" s="892"/>
      <c r="L75" s="540"/>
      <c r="M75" s="559" t="s">
        <v>25</v>
      </c>
      <c r="N75" s="566"/>
      <c r="O75" s="566"/>
      <c r="P75" s="566"/>
      <c r="Q75" s="566"/>
      <c r="R75" s="566"/>
      <c r="S75" s="566"/>
      <c r="T75" s="566"/>
      <c r="U75" s="566"/>
      <c r="V75" s="562"/>
      <c r="W75" s="1208"/>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9"/>
      <c r="B76" s="1209"/>
      <c r="C76" s="1209"/>
      <c r="D76" s="1209"/>
      <c r="E76" s="1209"/>
      <c r="F76" s="887"/>
      <c r="G76" s="887"/>
      <c r="H76" s="885"/>
      <c r="I76" s="1209"/>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9"/>
      <c r="B77" s="1209"/>
      <c r="C77" s="1209"/>
      <c r="D77" s="1209"/>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9"/>
      <c r="B78" s="1209"/>
      <c r="C78" s="1209"/>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9"/>
      <c r="B79" s="1209"/>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9"/>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9">
        <v>1</v>
      </c>
      <c r="B85" s="921"/>
      <c r="C85" s="921"/>
      <c r="D85" s="921"/>
      <c r="E85" s="922"/>
      <c r="F85" s="923"/>
      <c r="G85" s="921"/>
      <c r="H85" s="921"/>
      <c r="I85" s="924"/>
      <c r="J85" s="919"/>
      <c r="K85" s="928">
        <v>1</v>
      </c>
      <c r="L85" s="595">
        <f>mergeValue(A85)</f>
        <v>1</v>
      </c>
      <c r="M85" s="643" t="s">
        <v>20</v>
      </c>
      <c r="N85" s="582"/>
      <c r="O85" s="1288"/>
      <c r="P85" s="1289"/>
      <c r="Q85" s="1289"/>
      <c r="R85" s="1289"/>
      <c r="S85" s="1289"/>
      <c r="T85" s="1289"/>
      <c r="U85" s="1289"/>
      <c r="V85" s="1290"/>
      <c r="W85" s="632" t="s">
        <v>660</v>
      </c>
      <c r="X85" s="587"/>
      <c r="Y85" s="587"/>
      <c r="Z85" s="587"/>
      <c r="AA85" s="587"/>
      <c r="AB85" s="587"/>
      <c r="AC85" s="587"/>
      <c r="AD85" s="587"/>
      <c r="AE85" s="587"/>
      <c r="AF85" s="587"/>
      <c r="AG85" s="587"/>
      <c r="AH85" s="587"/>
      <c r="AI85" s="587"/>
    </row>
    <row r="86" spans="1:36" s="525" customFormat="1" ht="22.5">
      <c r="A86" s="1209"/>
      <c r="B86" s="1209">
        <v>1</v>
      </c>
      <c r="C86" s="921"/>
      <c r="D86" s="921"/>
      <c r="E86" s="923"/>
      <c r="F86" s="923"/>
      <c r="G86" s="921"/>
      <c r="H86" s="921"/>
      <c r="I86" s="918"/>
      <c r="J86" s="917"/>
      <c r="K86" s="928">
        <v>1</v>
      </c>
      <c r="L86" s="595" t="str">
        <f>mergeValue(A86) &amp;"."&amp; mergeValue(B86)</f>
        <v>1.1</v>
      </c>
      <c r="M86" s="548" t="s">
        <v>16</v>
      </c>
      <c r="N86" s="582"/>
      <c r="O86" s="1288"/>
      <c r="P86" s="1289"/>
      <c r="Q86" s="1289"/>
      <c r="R86" s="1289"/>
      <c r="S86" s="1289"/>
      <c r="T86" s="1289"/>
      <c r="U86" s="1289"/>
      <c r="V86" s="1290"/>
      <c r="W86" s="632" t="s">
        <v>478</v>
      </c>
      <c r="X86" s="587"/>
      <c r="Y86" s="587"/>
      <c r="Z86" s="587"/>
      <c r="AA86" s="587"/>
      <c r="AB86" s="587"/>
      <c r="AC86" s="587"/>
      <c r="AD86" s="587"/>
      <c r="AE86" s="587"/>
      <c r="AF86" s="587"/>
      <c r="AG86" s="587"/>
      <c r="AH86" s="587"/>
      <c r="AI86" s="587"/>
    </row>
    <row r="87" spans="1:36" s="525" customFormat="1" ht="22.5">
      <c r="A87" s="1209"/>
      <c r="B87" s="1209"/>
      <c r="C87" s="1209">
        <v>1</v>
      </c>
      <c r="D87" s="921"/>
      <c r="E87" s="923"/>
      <c r="F87" s="923"/>
      <c r="G87" s="921"/>
      <c r="H87" s="921"/>
      <c r="I87" s="925"/>
      <c r="J87" s="917"/>
      <c r="K87" s="928">
        <v>1</v>
      </c>
      <c r="L87" s="595" t="str">
        <f>mergeValue(A87) &amp;"."&amp; mergeValue(B87)&amp;"."&amp; mergeValue(C87)</f>
        <v>1.1.1</v>
      </c>
      <c r="M87" s="549" t="s">
        <v>7</v>
      </c>
      <c r="N87" s="582"/>
      <c r="O87" s="1288"/>
      <c r="P87" s="1289"/>
      <c r="Q87" s="1289"/>
      <c r="R87" s="1289"/>
      <c r="S87" s="1289"/>
      <c r="T87" s="1289"/>
      <c r="U87" s="1289"/>
      <c r="V87" s="1290"/>
      <c r="W87" s="632" t="s">
        <v>635</v>
      </c>
      <c r="X87" s="587"/>
      <c r="Y87" s="587"/>
      <c r="Z87" s="587"/>
      <c r="AA87" s="587"/>
      <c r="AB87" s="587"/>
      <c r="AC87" s="587"/>
      <c r="AD87" s="587"/>
      <c r="AE87" s="587"/>
      <c r="AF87" s="587"/>
      <c r="AG87" s="587"/>
      <c r="AH87" s="587"/>
      <c r="AI87" s="587"/>
    </row>
    <row r="88" spans="1:36" s="525" customFormat="1" ht="22.5">
      <c r="A88" s="1209"/>
      <c r="B88" s="1209"/>
      <c r="C88" s="1209"/>
      <c r="D88" s="1209">
        <v>1</v>
      </c>
      <c r="E88" s="923"/>
      <c r="F88" s="923"/>
      <c r="G88" s="921"/>
      <c r="H88" s="921"/>
      <c r="I88" s="1209">
        <v>1</v>
      </c>
      <c r="J88" s="917"/>
      <c r="K88" s="928">
        <v>1</v>
      </c>
      <c r="L88" s="595" t="str">
        <f>mergeValue(A88) &amp;"."&amp; mergeValue(B88)&amp;"."&amp; mergeValue(C88)&amp;"."&amp; mergeValue(D88)</f>
        <v>1.1.1.1</v>
      </c>
      <c r="M88" s="550" t="s">
        <v>22</v>
      </c>
      <c r="N88" s="582"/>
      <c r="O88" s="1288"/>
      <c r="P88" s="1289"/>
      <c r="Q88" s="1289"/>
      <c r="R88" s="1289"/>
      <c r="S88" s="1289"/>
      <c r="T88" s="1289"/>
      <c r="U88" s="1289"/>
      <c r="V88" s="1290"/>
      <c r="W88" s="632" t="s">
        <v>636</v>
      </c>
      <c r="X88" s="587"/>
      <c r="Y88" s="587"/>
      <c r="Z88" s="587"/>
      <c r="AA88" s="587"/>
      <c r="AB88" s="587"/>
      <c r="AC88" s="587"/>
      <c r="AD88" s="587"/>
      <c r="AE88" s="587"/>
      <c r="AF88" s="587"/>
      <c r="AG88" s="587"/>
      <c r="AH88" s="587"/>
      <c r="AI88" s="587"/>
    </row>
    <row r="89" spans="1:36" s="525" customFormat="1" ht="11.25" hidden="1" customHeight="1">
      <c r="A89" s="1209"/>
      <c r="B89" s="1209"/>
      <c r="C89" s="1209"/>
      <c r="D89" s="1209"/>
      <c r="E89" s="1209">
        <v>1</v>
      </c>
      <c r="F89" s="923"/>
      <c r="G89" s="921"/>
      <c r="H89" s="921"/>
      <c r="I89" s="1209"/>
      <c r="J89" s="923"/>
      <c r="K89" s="928">
        <v>1</v>
      </c>
      <c r="L89" s="595"/>
      <c r="M89" s="556"/>
      <c r="N89" s="583"/>
      <c r="O89" s="1291"/>
      <c r="P89" s="1292"/>
      <c r="Q89" s="1292"/>
      <c r="R89" s="1292"/>
      <c r="S89" s="1292"/>
      <c r="T89" s="1292"/>
      <c r="U89" s="1292"/>
      <c r="V89" s="1293"/>
      <c r="W89" s="561"/>
      <c r="X89" s="587"/>
      <c r="Y89" s="587"/>
      <c r="Z89" s="587"/>
      <c r="AA89" s="587"/>
      <c r="AB89" s="587"/>
      <c r="AC89" s="587"/>
      <c r="AD89" s="587"/>
      <c r="AE89" s="587"/>
      <c r="AF89" s="587"/>
      <c r="AG89" s="587"/>
      <c r="AH89" s="587"/>
      <c r="AI89" s="587"/>
    </row>
    <row r="90" spans="1:36" s="525" customFormat="1" ht="90">
      <c r="A90" s="1209"/>
      <c r="B90" s="1209"/>
      <c r="C90" s="1209"/>
      <c r="D90" s="1209"/>
      <c r="E90" s="1209"/>
      <c r="F90" s="1209">
        <v>1</v>
      </c>
      <c r="G90" s="921"/>
      <c r="H90" s="921"/>
      <c r="I90" s="1209"/>
      <c r="J90" s="1253"/>
      <c r="K90" s="928">
        <v>1</v>
      </c>
      <c r="L90" s="595" t="str">
        <f>mergeValue(A90) &amp;"."&amp; mergeValue(B90)&amp;"."&amp; mergeValue(C90)&amp;"."&amp; mergeValue(D90)&amp;"."&amp;  mergeValue(F90)</f>
        <v>1.1.1.1.1</v>
      </c>
      <c r="M90" s="556" t="s">
        <v>10</v>
      </c>
      <c r="N90" s="583"/>
      <c r="O90" s="1212"/>
      <c r="P90" s="1213"/>
      <c r="Q90" s="1213"/>
      <c r="R90" s="1213"/>
      <c r="S90" s="1213"/>
      <c r="T90" s="1213"/>
      <c r="U90" s="1213"/>
      <c r="V90" s="1214"/>
      <c r="W90" s="632" t="s">
        <v>637</v>
      </c>
      <c r="X90" s="587"/>
      <c r="Y90" s="591" t="str">
        <f>strCheckUnique(Z90:Z93)</f>
        <v/>
      </c>
      <c r="Z90" s="587"/>
      <c r="AA90" s="591"/>
      <c r="AB90" s="587"/>
      <c r="AC90" s="587"/>
      <c r="AD90" s="587"/>
      <c r="AE90" s="587"/>
      <c r="AF90" s="587"/>
      <c r="AG90" s="587"/>
      <c r="AH90" s="587"/>
      <c r="AI90" s="587"/>
    </row>
    <row r="91" spans="1:36" s="525" customFormat="1" ht="192" customHeight="1">
      <c r="A91" s="1209"/>
      <c r="B91" s="1209"/>
      <c r="C91" s="1209"/>
      <c r="D91" s="1209"/>
      <c r="E91" s="1209"/>
      <c r="F91" s="1209"/>
      <c r="G91" s="921">
        <v>1</v>
      </c>
      <c r="H91" s="921"/>
      <c r="I91" s="1209"/>
      <c r="J91" s="1253"/>
      <c r="K91" s="920"/>
      <c r="L91" s="595" t="str">
        <f>mergeValue(A91) &amp;"."&amp; mergeValue(B91)&amp;"."&amp; mergeValue(C91)&amp;"."&amp; mergeValue(D91)&amp;"."&amp;  mergeValue(F91)&amp;"."&amp;  mergeValue(G91)</f>
        <v>1.1.1.1.1.1</v>
      </c>
      <c r="M91" s="1071"/>
      <c r="N91" s="588"/>
      <c r="O91" s="564"/>
      <c r="P91" s="564"/>
      <c r="Q91" s="564"/>
      <c r="R91" s="1251"/>
      <c r="S91" s="1216" t="s">
        <v>84</v>
      </c>
      <c r="T91" s="1251"/>
      <c r="U91" s="1216" t="s">
        <v>84</v>
      </c>
      <c r="V91" s="539"/>
      <c r="W91" s="1208" t="s">
        <v>661</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9"/>
      <c r="B92" s="1209"/>
      <c r="C92" s="1209"/>
      <c r="D92" s="1209"/>
      <c r="E92" s="1209"/>
      <c r="F92" s="1209"/>
      <c r="G92" s="921"/>
      <c r="H92" s="921"/>
      <c r="I92" s="1209"/>
      <c r="J92" s="1253"/>
      <c r="K92" s="928">
        <v>1</v>
      </c>
      <c r="L92" s="602"/>
      <c r="M92" s="648"/>
      <c r="N92" s="588"/>
      <c r="O92" s="564"/>
      <c r="P92" s="564"/>
      <c r="Q92" s="586" t="str">
        <f>R91 &amp; "-" &amp; T91</f>
        <v>-</v>
      </c>
      <c r="R92" s="1251"/>
      <c r="S92" s="1216"/>
      <c r="T92" s="1251"/>
      <c r="U92" s="1216"/>
      <c r="V92" s="539"/>
      <c r="W92" s="1208"/>
      <c r="X92" s="587"/>
      <c r="Y92" s="591"/>
      <c r="Z92" s="591"/>
      <c r="AA92" s="591"/>
      <c r="AB92" s="591"/>
      <c r="AC92" s="591"/>
      <c r="AD92" s="587"/>
      <c r="AE92" s="587"/>
      <c r="AF92" s="587"/>
      <c r="AG92" s="587"/>
      <c r="AH92" s="587"/>
      <c r="AI92" s="587"/>
    </row>
    <row r="93" spans="1:36" s="524" customFormat="1" ht="15" customHeight="1">
      <c r="A93" s="1209"/>
      <c r="B93" s="1209"/>
      <c r="C93" s="1209"/>
      <c r="D93" s="1209"/>
      <c r="E93" s="1209"/>
      <c r="F93" s="1209"/>
      <c r="G93" s="921"/>
      <c r="H93" s="921"/>
      <c r="I93" s="1209"/>
      <c r="J93" s="1253"/>
      <c r="K93" s="928">
        <v>1</v>
      </c>
      <c r="L93" s="540"/>
      <c r="M93" s="558" t="s">
        <v>25</v>
      </c>
      <c r="N93" s="553"/>
      <c r="O93" s="547"/>
      <c r="P93" s="547"/>
      <c r="Q93" s="547"/>
      <c r="R93" s="575"/>
      <c r="S93" s="566"/>
      <c r="T93" s="565"/>
      <c r="U93" s="553"/>
      <c r="V93" s="562"/>
      <c r="W93" s="1208"/>
      <c r="X93" s="589"/>
      <c r="Y93" s="589"/>
      <c r="Z93" s="589"/>
      <c r="AA93" s="589"/>
      <c r="AB93" s="589"/>
      <c r="AC93" s="589"/>
      <c r="AD93" s="589"/>
      <c r="AE93" s="589"/>
      <c r="AF93" s="589"/>
      <c r="AG93" s="589"/>
      <c r="AH93" s="589"/>
      <c r="AI93" s="589"/>
    </row>
    <row r="94" spans="1:36" s="524" customFormat="1" ht="15" customHeight="1">
      <c r="A94" s="1209"/>
      <c r="B94" s="1209"/>
      <c r="C94" s="1209"/>
      <c r="D94" s="1209"/>
      <c r="E94" s="1209"/>
      <c r="F94" s="923"/>
      <c r="G94" s="923"/>
      <c r="H94" s="921"/>
      <c r="I94" s="1209"/>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9"/>
      <c r="B95" s="1209"/>
      <c r="C95" s="1209"/>
      <c r="D95" s="1209"/>
      <c r="E95" s="923"/>
      <c r="F95" s="923"/>
      <c r="G95" s="923"/>
      <c r="H95" s="921"/>
      <c r="I95" s="1209"/>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9"/>
      <c r="B96" s="1209"/>
      <c r="C96" s="1209"/>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9"/>
      <c r="B97" s="1209"/>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9"/>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9">
        <v>1</v>
      </c>
      <c r="B103" s="1081"/>
      <c r="C103" s="1081"/>
      <c r="D103" s="1081"/>
      <c r="E103" s="1082"/>
      <c r="F103" s="1083"/>
      <c r="G103" s="1081"/>
      <c r="H103" s="1081"/>
      <c r="I103" s="1062"/>
      <c r="J103" s="1067"/>
      <c r="K103" s="1067"/>
      <c r="L103" s="595">
        <f>mergeValue(A103)</f>
        <v>1</v>
      </c>
      <c r="M103" s="643" t="s">
        <v>20</v>
      </c>
      <c r="N103" s="582"/>
      <c r="O103" s="1288"/>
      <c r="P103" s="1289"/>
      <c r="Q103" s="1289"/>
      <c r="R103" s="1289"/>
      <c r="S103" s="1289"/>
      <c r="T103" s="1289"/>
      <c r="U103" s="1289"/>
      <c r="V103" s="1289"/>
      <c r="W103" s="1289"/>
      <c r="X103" s="1289"/>
      <c r="Y103" s="1289"/>
      <c r="Z103" s="1289"/>
      <c r="AA103" s="1290"/>
      <c r="AB103" s="632" t="s">
        <v>477</v>
      </c>
      <c r="AC103" s="587"/>
      <c r="AD103" s="587"/>
      <c r="AE103" s="587"/>
      <c r="AF103" s="587"/>
      <c r="AG103" s="587"/>
      <c r="AH103" s="587"/>
      <c r="AI103" s="587"/>
      <c r="AJ103" s="587"/>
      <c r="AK103" s="587"/>
      <c r="AL103" s="587"/>
      <c r="AM103" s="587"/>
      <c r="AN103" s="587"/>
    </row>
    <row r="104" spans="1:40" s="525" customFormat="1" ht="22.5">
      <c r="A104" s="1209"/>
      <c r="B104" s="1209">
        <v>1</v>
      </c>
      <c r="C104" s="1081"/>
      <c r="D104" s="1081"/>
      <c r="E104" s="1083"/>
      <c r="F104" s="1083"/>
      <c r="G104" s="1081"/>
      <c r="H104" s="1081"/>
      <c r="I104" s="1069"/>
      <c r="J104" s="1064"/>
      <c r="K104" s="1063"/>
      <c r="L104" s="595" t="str">
        <f>mergeValue(A104) &amp;"."&amp; mergeValue(B104)</f>
        <v>1.1</v>
      </c>
      <c r="M104" s="548" t="s">
        <v>16</v>
      </c>
      <c r="N104" s="582"/>
      <c r="O104" s="1288"/>
      <c r="P104" s="1289"/>
      <c r="Q104" s="1289"/>
      <c r="R104" s="1289"/>
      <c r="S104" s="1289"/>
      <c r="T104" s="1289"/>
      <c r="U104" s="1289"/>
      <c r="V104" s="1289"/>
      <c r="W104" s="1289"/>
      <c r="X104" s="1289"/>
      <c r="Y104" s="1289"/>
      <c r="Z104" s="1289"/>
      <c r="AA104" s="1290"/>
      <c r="AB104" s="632" t="s">
        <v>478</v>
      </c>
      <c r="AC104" s="587"/>
      <c r="AD104" s="587"/>
      <c r="AE104" s="587"/>
      <c r="AF104" s="587"/>
      <c r="AG104" s="587"/>
      <c r="AH104" s="587"/>
      <c r="AI104" s="587"/>
      <c r="AJ104" s="587"/>
      <c r="AK104" s="587"/>
      <c r="AL104" s="587"/>
      <c r="AM104" s="587"/>
      <c r="AN104" s="587"/>
    </row>
    <row r="105" spans="1:40" s="525" customFormat="1" ht="22.5">
      <c r="A105" s="1209"/>
      <c r="B105" s="1209"/>
      <c r="C105" s="1209">
        <v>1</v>
      </c>
      <c r="D105" s="1081"/>
      <c r="E105" s="1083"/>
      <c r="F105" s="1083"/>
      <c r="G105" s="1081"/>
      <c r="H105" s="1081"/>
      <c r="I105" s="1069"/>
      <c r="J105" s="1064"/>
      <c r="K105" s="1063"/>
      <c r="L105" s="595" t="str">
        <f>mergeValue(A105) &amp;"."&amp; mergeValue(B105)&amp;"."&amp; mergeValue(C105)</f>
        <v>1.1.1</v>
      </c>
      <c r="M105" s="549" t="s">
        <v>7</v>
      </c>
      <c r="N105" s="582"/>
      <c r="O105" s="1288"/>
      <c r="P105" s="1289"/>
      <c r="Q105" s="1289"/>
      <c r="R105" s="1289"/>
      <c r="S105" s="1289"/>
      <c r="T105" s="1289"/>
      <c r="U105" s="1289"/>
      <c r="V105" s="1289"/>
      <c r="W105" s="1289"/>
      <c r="X105" s="1289"/>
      <c r="Y105" s="1289"/>
      <c r="Z105" s="1289"/>
      <c r="AA105" s="1290"/>
      <c r="AB105" s="632" t="s">
        <v>635</v>
      </c>
      <c r="AC105" s="587"/>
      <c r="AD105" s="587"/>
      <c r="AE105" s="587"/>
      <c r="AF105" s="587"/>
      <c r="AG105" s="587"/>
      <c r="AH105" s="587"/>
      <c r="AI105" s="587"/>
      <c r="AJ105" s="587"/>
      <c r="AK105" s="587"/>
      <c r="AL105" s="587"/>
      <c r="AM105" s="587"/>
      <c r="AN105" s="587"/>
    </row>
    <row r="106" spans="1:40" s="525" customFormat="1" ht="22.5">
      <c r="A106" s="1209"/>
      <c r="B106" s="1209"/>
      <c r="C106" s="1209"/>
      <c r="D106" s="1209">
        <v>1</v>
      </c>
      <c r="E106" s="1083"/>
      <c r="F106" s="1083"/>
      <c r="G106" s="1081"/>
      <c r="H106" s="1081"/>
      <c r="I106" s="1069"/>
      <c r="J106" s="1064"/>
      <c r="K106" s="1063"/>
      <c r="L106" s="595" t="str">
        <f>mergeValue(A106) &amp;"."&amp; mergeValue(B106)&amp;"."&amp; mergeValue(C106)&amp;"."&amp; mergeValue(D106)</f>
        <v>1.1.1.1</v>
      </c>
      <c r="M106" s="550" t="s">
        <v>22</v>
      </c>
      <c r="N106" s="582"/>
      <c r="O106" s="1288"/>
      <c r="P106" s="1289"/>
      <c r="Q106" s="1289"/>
      <c r="R106" s="1289"/>
      <c r="S106" s="1289"/>
      <c r="T106" s="1289"/>
      <c r="U106" s="1289"/>
      <c r="V106" s="1289"/>
      <c r="W106" s="1289"/>
      <c r="X106" s="1289"/>
      <c r="Y106" s="1289"/>
      <c r="Z106" s="1289"/>
      <c r="AA106" s="1290"/>
      <c r="AB106" s="632" t="s">
        <v>636</v>
      </c>
      <c r="AC106" s="587"/>
      <c r="AD106" s="587"/>
      <c r="AE106" s="587"/>
      <c r="AF106" s="587"/>
      <c r="AG106" s="587"/>
      <c r="AH106" s="587"/>
      <c r="AI106" s="587"/>
      <c r="AJ106" s="587"/>
      <c r="AK106" s="587"/>
      <c r="AL106" s="587"/>
      <c r="AM106" s="587"/>
      <c r="AN106" s="587"/>
    </row>
    <row r="107" spans="1:40" s="525" customFormat="1" ht="0.2" customHeight="1">
      <c r="A107" s="1209"/>
      <c r="B107" s="1209"/>
      <c r="C107" s="1209"/>
      <c r="D107" s="1209"/>
      <c r="E107" s="1209">
        <v>1</v>
      </c>
      <c r="F107" s="1083"/>
      <c r="G107" s="1081"/>
      <c r="H107" s="1081"/>
      <c r="I107" s="1068"/>
      <c r="J107" s="1064"/>
      <c r="K107" s="1063"/>
      <c r="L107" s="595"/>
      <c r="M107" s="556"/>
      <c r="N107" s="583"/>
      <c r="O107" s="1291"/>
      <c r="P107" s="1292"/>
      <c r="Q107" s="1292"/>
      <c r="R107" s="1292"/>
      <c r="S107" s="1292"/>
      <c r="T107" s="1292"/>
      <c r="U107" s="1292"/>
      <c r="V107" s="1292"/>
      <c r="W107" s="1292"/>
      <c r="X107" s="1292"/>
      <c r="Y107" s="1292"/>
      <c r="Z107" s="1292"/>
      <c r="AA107" s="1293"/>
      <c r="AB107" s="632"/>
      <c r="AC107" s="587"/>
      <c r="AD107" s="587"/>
      <c r="AE107" s="587"/>
      <c r="AF107" s="587"/>
      <c r="AG107" s="587"/>
      <c r="AH107" s="587"/>
      <c r="AI107" s="587"/>
      <c r="AJ107" s="587"/>
      <c r="AK107" s="587"/>
      <c r="AL107" s="587"/>
      <c r="AM107" s="587"/>
      <c r="AN107" s="587"/>
    </row>
    <row r="108" spans="1:40" s="525" customFormat="1" ht="90">
      <c r="A108" s="1209"/>
      <c r="B108" s="1209"/>
      <c r="C108" s="1209"/>
      <c r="D108" s="1209"/>
      <c r="E108" s="1209"/>
      <c r="F108" s="1209">
        <v>1</v>
      </c>
      <c r="G108" s="1081"/>
      <c r="H108" s="1081"/>
      <c r="I108" s="1261"/>
      <c r="J108" s="1064"/>
      <c r="K108" s="1063"/>
      <c r="L108" s="595" t="str">
        <f>mergeValue(A108) &amp;"."&amp; mergeValue(B108)&amp;"."&amp; mergeValue(C108)&amp;"."&amp; mergeValue(D108)&amp;"."&amp; mergeValue(F108)</f>
        <v>1.1.1.1.1</v>
      </c>
      <c r="M108" s="557" t="s">
        <v>10</v>
      </c>
      <c r="N108" s="583"/>
      <c r="O108" s="1212"/>
      <c r="P108" s="1213"/>
      <c r="Q108" s="1213"/>
      <c r="R108" s="1213"/>
      <c r="S108" s="1213"/>
      <c r="T108" s="1213"/>
      <c r="U108" s="1213"/>
      <c r="V108" s="1213"/>
      <c r="W108" s="1213"/>
      <c r="X108" s="1213"/>
      <c r="Y108" s="1213"/>
      <c r="Z108" s="1213"/>
      <c r="AA108" s="1214"/>
      <c r="AB108" s="632" t="s">
        <v>637</v>
      </c>
      <c r="AC108" s="587"/>
      <c r="AD108" s="591" t="str">
        <f>strCheckUnique(AE108:AE113)</f>
        <v/>
      </c>
      <c r="AE108" s="587"/>
      <c r="AF108" s="591"/>
      <c r="AG108" s="587"/>
      <c r="AH108" s="587"/>
      <c r="AI108" s="587"/>
      <c r="AJ108" s="587"/>
      <c r="AK108" s="587"/>
      <c r="AL108" s="587"/>
      <c r="AM108" s="587"/>
      <c r="AN108" s="587"/>
    </row>
    <row r="109" spans="1:40" s="525" customFormat="1" ht="135">
      <c r="A109" s="1209"/>
      <c r="B109" s="1209"/>
      <c r="C109" s="1209"/>
      <c r="D109" s="1209"/>
      <c r="E109" s="1209"/>
      <c r="F109" s="1209"/>
      <c r="G109" s="1209">
        <v>1</v>
      </c>
      <c r="H109" s="1081"/>
      <c r="I109" s="1261"/>
      <c r="J109" s="1262"/>
      <c r="K109" s="1070"/>
      <c r="L109" s="595" t="str">
        <f>mergeValue(A109) &amp;"."&amp; mergeValue(B109)&amp;"."&amp; mergeValue(C109)&amp;"."&amp; mergeValue(D109)&amp;"."&amp; mergeValue(F109)&amp;"."&amp; mergeValue(G109)</f>
        <v>1.1.1.1.1.1</v>
      </c>
      <c r="M109" s="1071" t="s">
        <v>652</v>
      </c>
      <c r="N109" s="648"/>
      <c r="O109" s="564"/>
      <c r="P109" s="564"/>
      <c r="Q109" s="564"/>
      <c r="R109" s="495"/>
      <c r="S109" s="1097"/>
      <c r="T109" s="495"/>
      <c r="U109" s="1097"/>
      <c r="V109" s="586" t="str">
        <f>W109 &amp; "-" &amp; Y109</f>
        <v>-</v>
      </c>
      <c r="W109" s="1251"/>
      <c r="X109" s="1216" t="s">
        <v>84</v>
      </c>
      <c r="Y109" s="1251"/>
      <c r="Z109" s="1216" t="s">
        <v>84</v>
      </c>
      <c r="AA109" s="539"/>
      <c r="AB109" s="632" t="s">
        <v>670</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9"/>
      <c r="B110" s="1209"/>
      <c r="C110" s="1209"/>
      <c r="D110" s="1209"/>
      <c r="E110" s="1209"/>
      <c r="F110" s="1209"/>
      <c r="G110" s="1209"/>
      <c r="H110" s="1081">
        <v>1</v>
      </c>
      <c r="I110" s="1261"/>
      <c r="J110" s="1262"/>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1"/>
      <c r="X110" s="1216"/>
      <c r="Y110" s="1251"/>
      <c r="Z110" s="1216"/>
      <c r="AA110" s="672"/>
      <c r="AB110" s="1208" t="s">
        <v>671</v>
      </c>
      <c r="AC110" s="587" t="str">
        <f>strCheckDate(O110:AA110)</f>
        <v/>
      </c>
      <c r="AD110" s="587"/>
      <c r="AE110" s="587"/>
      <c r="AF110" s="591"/>
      <c r="AG110" s="587"/>
      <c r="AH110" s="587"/>
      <c r="AI110" s="587"/>
      <c r="AJ110" s="587"/>
      <c r="AK110" s="587"/>
      <c r="AL110" s="587"/>
      <c r="AM110" s="587"/>
      <c r="AN110" s="587"/>
    </row>
    <row r="111" spans="1:40" s="525" customFormat="1" ht="0.2" customHeight="1">
      <c r="A111" s="1209"/>
      <c r="B111" s="1209"/>
      <c r="C111" s="1209"/>
      <c r="D111" s="1209"/>
      <c r="E111" s="1209"/>
      <c r="F111" s="1209"/>
      <c r="G111" s="1209"/>
      <c r="H111" s="1081"/>
      <c r="I111" s="1261"/>
      <c r="J111" s="1262"/>
      <c r="K111" s="1070"/>
      <c r="L111" s="602"/>
      <c r="M111" s="648"/>
      <c r="N111" s="648"/>
      <c r="O111" s="564"/>
      <c r="P111" s="495"/>
      <c r="Q111" s="495"/>
      <c r="R111" s="495"/>
      <c r="S111" s="495"/>
      <c r="T111" s="495"/>
      <c r="U111" s="561"/>
      <c r="V111" s="586"/>
      <c r="W111" s="1215"/>
      <c r="X111" s="1216"/>
      <c r="Y111" s="1215"/>
      <c r="Z111" s="1216"/>
      <c r="AA111" s="539"/>
      <c r="AB111" s="1208"/>
      <c r="AC111" s="587"/>
      <c r="AD111" s="587"/>
      <c r="AE111" s="587"/>
      <c r="AF111" s="591">
        <f ca="1">OFFSET(AF111,-1,0)</f>
        <v>0</v>
      </c>
      <c r="AG111" s="587"/>
      <c r="AH111" s="587"/>
      <c r="AI111" s="587"/>
      <c r="AJ111" s="587"/>
      <c r="AK111" s="587"/>
      <c r="AL111" s="587"/>
      <c r="AM111" s="587"/>
      <c r="AN111" s="587"/>
    </row>
    <row r="112" spans="1:40" s="524" customFormat="1" ht="15" customHeight="1">
      <c r="A112" s="1209"/>
      <c r="B112" s="1209"/>
      <c r="C112" s="1209"/>
      <c r="D112" s="1209"/>
      <c r="E112" s="1209"/>
      <c r="F112" s="1209"/>
      <c r="G112" s="1209"/>
      <c r="H112" s="1081"/>
      <c r="I112" s="1261"/>
      <c r="J112" s="1262"/>
      <c r="K112" s="1072"/>
      <c r="L112" s="540"/>
      <c r="M112" s="559" t="s">
        <v>41</v>
      </c>
      <c r="N112" s="553"/>
      <c r="O112" s="547"/>
      <c r="P112" s="547"/>
      <c r="Q112" s="547"/>
      <c r="R112" s="547"/>
      <c r="S112" s="547"/>
      <c r="T112" s="547"/>
      <c r="U112" s="547"/>
      <c r="V112" s="547"/>
      <c r="W112" s="565"/>
      <c r="X112" s="566"/>
      <c r="Y112" s="565"/>
      <c r="Z112" s="553"/>
      <c r="AA112" s="562"/>
      <c r="AB112" s="1208"/>
      <c r="AC112" s="589"/>
      <c r="AD112" s="589"/>
      <c r="AE112" s="589"/>
      <c r="AF112" s="589"/>
      <c r="AG112" s="589"/>
      <c r="AH112" s="589"/>
      <c r="AI112" s="589"/>
      <c r="AJ112" s="589"/>
      <c r="AK112" s="589"/>
      <c r="AL112" s="589"/>
      <c r="AM112" s="589"/>
      <c r="AN112" s="589"/>
    </row>
    <row r="113" spans="1:41" s="524" customFormat="1" ht="15" customHeight="1">
      <c r="A113" s="1209"/>
      <c r="B113" s="1209"/>
      <c r="C113" s="1209"/>
      <c r="D113" s="1209"/>
      <c r="E113" s="1209"/>
      <c r="F113" s="1209"/>
      <c r="G113" s="1081"/>
      <c r="H113" s="1081"/>
      <c r="I113" s="1261"/>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1" s="524" customFormat="1" ht="15" customHeight="1">
      <c r="A114" s="1209"/>
      <c r="B114" s="1209"/>
      <c r="C114" s="1209"/>
      <c r="D114" s="1209"/>
      <c r="E114" s="1209"/>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1" s="524" customFormat="1" ht="0.2" customHeight="1">
      <c r="A115" s="1209"/>
      <c r="B115" s="1209"/>
      <c r="C115" s="1209"/>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1" s="524" customFormat="1" ht="15" customHeight="1">
      <c r="A116" s="1209"/>
      <c r="B116" s="1209"/>
      <c r="C116" s="1209"/>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1" s="524" customFormat="1" ht="15" customHeight="1">
      <c r="A117" s="1209"/>
      <c r="B117" s="1209"/>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1" s="524" customFormat="1" ht="15" customHeight="1">
      <c r="A118" s="1209"/>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1"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1"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1" s="35" customFormat="1" ht="17.100000000000001" customHeight="1">
      <c r="G123" s="35" t="s">
        <v>13</v>
      </c>
      <c r="I123" s="35" t="s">
        <v>69</v>
      </c>
      <c r="U123" s="158"/>
    </row>
    <row r="124" spans="1:41" ht="17.100000000000001" customHeight="1">
      <c r="T124" s="122"/>
      <c r="U124" s="43"/>
    </row>
    <row r="125" spans="1:41" s="525" customFormat="1" ht="22.5">
      <c r="A125" s="1209">
        <v>1</v>
      </c>
      <c r="B125" s="942"/>
      <c r="C125" s="942"/>
      <c r="D125" s="942"/>
      <c r="E125" s="943"/>
      <c r="F125" s="944"/>
      <c r="G125" s="944"/>
      <c r="H125" s="944"/>
      <c r="I125" s="945"/>
      <c r="J125" s="940"/>
      <c r="K125" s="947"/>
      <c r="L125" s="595">
        <f>mergeValue(A125)</f>
        <v>1</v>
      </c>
      <c r="M125" s="643" t="s">
        <v>20</v>
      </c>
      <c r="N125" s="582"/>
      <c r="O125" s="1288"/>
      <c r="P125" s="1289"/>
      <c r="Q125" s="1289"/>
      <c r="R125" s="1289"/>
      <c r="S125" s="1289"/>
      <c r="T125" s="1289"/>
      <c r="U125" s="1289"/>
      <c r="V125" s="1289"/>
      <c r="W125" s="1289"/>
      <c r="X125" s="1289"/>
      <c r="Y125" s="1289"/>
      <c r="Z125" s="1289"/>
      <c r="AA125" s="1289"/>
      <c r="AB125" s="1289"/>
      <c r="AC125" s="1290"/>
      <c r="AD125" s="632" t="s">
        <v>660</v>
      </c>
      <c r="AE125" s="587"/>
      <c r="AF125" s="587"/>
      <c r="AG125" s="587"/>
      <c r="AH125" s="587"/>
      <c r="AI125" s="587"/>
      <c r="AJ125" s="587"/>
      <c r="AK125" s="587"/>
      <c r="AL125" s="587"/>
      <c r="AM125" s="587"/>
      <c r="AN125" s="587"/>
      <c r="AO125" s="587"/>
    </row>
    <row r="126" spans="1:41" s="525" customFormat="1" ht="22.5">
      <c r="A126" s="1209"/>
      <c r="B126" s="1209">
        <v>1</v>
      </c>
      <c r="C126" s="942"/>
      <c r="D126" s="942"/>
      <c r="E126" s="944"/>
      <c r="F126" s="944"/>
      <c r="G126" s="944"/>
      <c r="H126" s="944"/>
      <c r="I126" s="939"/>
      <c r="J126" s="938"/>
      <c r="K126" s="941"/>
      <c r="L126" s="595" t="str">
        <f>mergeValue(A126) &amp;"."&amp; mergeValue(B126)</f>
        <v>1.1</v>
      </c>
      <c r="M126" s="548" t="s">
        <v>16</v>
      </c>
      <c r="N126" s="582"/>
      <c r="O126" s="1288"/>
      <c r="P126" s="1289"/>
      <c r="Q126" s="1289"/>
      <c r="R126" s="1289"/>
      <c r="S126" s="1289"/>
      <c r="T126" s="1289"/>
      <c r="U126" s="1289"/>
      <c r="V126" s="1289"/>
      <c r="W126" s="1289"/>
      <c r="X126" s="1289"/>
      <c r="Y126" s="1289"/>
      <c r="Z126" s="1289"/>
      <c r="AA126" s="1289"/>
      <c r="AB126" s="1289"/>
      <c r="AC126" s="1290"/>
      <c r="AD126" s="632" t="s">
        <v>478</v>
      </c>
      <c r="AE126" s="587"/>
      <c r="AF126" s="587"/>
      <c r="AG126" s="587"/>
      <c r="AH126" s="587"/>
      <c r="AI126" s="587"/>
      <c r="AJ126" s="587"/>
      <c r="AK126" s="587"/>
      <c r="AL126" s="587"/>
      <c r="AM126" s="587"/>
      <c r="AN126" s="587"/>
      <c r="AO126" s="587"/>
    </row>
    <row r="127" spans="1:41" s="525" customFormat="1" ht="22.5">
      <c r="A127" s="1209"/>
      <c r="B127" s="1209"/>
      <c r="C127" s="1209">
        <v>1</v>
      </c>
      <c r="D127" s="942"/>
      <c r="E127" s="944"/>
      <c r="F127" s="944"/>
      <c r="G127" s="944"/>
      <c r="H127" s="944"/>
      <c r="I127" s="946"/>
      <c r="J127" s="938"/>
      <c r="K127" s="941"/>
      <c r="L127" s="595" t="str">
        <f>mergeValue(A127) &amp;"."&amp; mergeValue(B127)&amp;"."&amp; mergeValue(C127)</f>
        <v>1.1.1</v>
      </c>
      <c r="M127" s="549" t="s">
        <v>7</v>
      </c>
      <c r="N127" s="582"/>
      <c r="O127" s="1288"/>
      <c r="P127" s="1289"/>
      <c r="Q127" s="1289"/>
      <c r="R127" s="1289"/>
      <c r="S127" s="1289"/>
      <c r="T127" s="1289"/>
      <c r="U127" s="1289"/>
      <c r="V127" s="1289"/>
      <c r="W127" s="1289"/>
      <c r="X127" s="1289"/>
      <c r="Y127" s="1289"/>
      <c r="Z127" s="1289"/>
      <c r="AA127" s="1289"/>
      <c r="AB127" s="1289"/>
      <c r="AC127" s="1290"/>
      <c r="AD127" s="632" t="s">
        <v>635</v>
      </c>
      <c r="AE127" s="587"/>
      <c r="AF127" s="587"/>
      <c r="AG127" s="587"/>
      <c r="AH127" s="587"/>
      <c r="AI127" s="587"/>
      <c r="AJ127" s="587"/>
      <c r="AK127" s="587"/>
      <c r="AL127" s="587"/>
      <c r="AM127" s="587"/>
      <c r="AN127" s="587"/>
      <c r="AO127" s="587"/>
    </row>
    <row r="128" spans="1:41" s="525" customFormat="1" ht="22.5">
      <c r="A128" s="1209"/>
      <c r="B128" s="1209"/>
      <c r="C128" s="1209"/>
      <c r="D128" s="1209">
        <v>1</v>
      </c>
      <c r="E128" s="944"/>
      <c r="F128" s="944"/>
      <c r="G128" s="944"/>
      <c r="H128" s="944"/>
      <c r="I128" s="946"/>
      <c r="J128" s="938"/>
      <c r="K128" s="941"/>
      <c r="L128" s="595" t="str">
        <f>mergeValue(A128) &amp;"."&amp; mergeValue(B128)&amp;"."&amp; mergeValue(C128)&amp;"."&amp; mergeValue(D128)</f>
        <v>1.1.1.1</v>
      </c>
      <c r="M128" s="550" t="s">
        <v>22</v>
      </c>
      <c r="N128" s="582"/>
      <c r="O128" s="1288"/>
      <c r="P128" s="1289"/>
      <c r="Q128" s="1289"/>
      <c r="R128" s="1289"/>
      <c r="S128" s="1289"/>
      <c r="T128" s="1289"/>
      <c r="U128" s="1289"/>
      <c r="V128" s="1289"/>
      <c r="W128" s="1289"/>
      <c r="X128" s="1289"/>
      <c r="Y128" s="1289"/>
      <c r="Z128" s="1289"/>
      <c r="AA128" s="1289"/>
      <c r="AB128" s="1289"/>
      <c r="AC128" s="1290"/>
      <c r="AD128" s="632" t="s">
        <v>636</v>
      </c>
      <c r="AE128" s="587"/>
      <c r="AF128" s="587"/>
      <c r="AG128" s="587"/>
      <c r="AH128" s="587"/>
      <c r="AI128" s="587"/>
      <c r="AJ128" s="587"/>
      <c r="AK128" s="587"/>
      <c r="AL128" s="587"/>
      <c r="AM128" s="587"/>
      <c r="AN128" s="587"/>
      <c r="AO128" s="587"/>
    </row>
    <row r="129" spans="1:41" s="525" customFormat="1" ht="11.25" hidden="1" customHeight="1">
      <c r="A129" s="1209"/>
      <c r="B129" s="1209"/>
      <c r="C129" s="1209"/>
      <c r="D129" s="1209"/>
      <c r="E129" s="1209">
        <v>1</v>
      </c>
      <c r="F129" s="944"/>
      <c r="G129" s="944"/>
      <c r="H129" s="942">
        <v>1</v>
      </c>
      <c r="I129" s="1209">
        <v>1</v>
      </c>
      <c r="J129" s="944"/>
      <c r="K129" s="949"/>
      <c r="L129" s="595"/>
      <c r="M129" s="556"/>
      <c r="N129" s="583"/>
      <c r="O129" s="1291"/>
      <c r="P129" s="1292"/>
      <c r="Q129" s="1292"/>
      <c r="R129" s="1292"/>
      <c r="S129" s="1292"/>
      <c r="T129" s="1292"/>
      <c r="U129" s="1292"/>
      <c r="V129" s="1292"/>
      <c r="W129" s="1292"/>
      <c r="X129" s="1292"/>
      <c r="Y129" s="1292"/>
      <c r="Z129" s="1292"/>
      <c r="AA129" s="1292"/>
      <c r="AB129" s="1292"/>
      <c r="AC129" s="1293"/>
      <c r="AD129" s="561"/>
      <c r="AE129" s="587"/>
      <c r="AF129" s="587"/>
      <c r="AG129" s="587"/>
      <c r="AH129" s="587"/>
      <c r="AI129" s="587"/>
      <c r="AJ129" s="587"/>
      <c r="AK129" s="587"/>
      <c r="AL129" s="587"/>
      <c r="AM129" s="587"/>
      <c r="AN129" s="587"/>
      <c r="AO129" s="587"/>
    </row>
    <row r="130" spans="1:41" s="525" customFormat="1" ht="90">
      <c r="A130" s="1209"/>
      <c r="B130" s="1209"/>
      <c r="C130" s="1209"/>
      <c r="D130" s="1209"/>
      <c r="E130" s="1209"/>
      <c r="F130" s="1209">
        <v>1</v>
      </c>
      <c r="G130" s="942"/>
      <c r="H130" s="942"/>
      <c r="I130" s="1209"/>
      <c r="J130" s="1209">
        <v>1</v>
      </c>
      <c r="K130" s="950"/>
      <c r="L130" s="595" t="str">
        <f>mergeValue(A130) &amp;"."&amp; mergeValue(B130)&amp;"."&amp; mergeValue(C130)&amp;"."&amp; mergeValue(D130)&amp;"."&amp;  mergeValue(F130)</f>
        <v>1.1.1.1.1</v>
      </c>
      <c r="M130" s="557" t="s">
        <v>10</v>
      </c>
      <c r="N130" s="583"/>
      <c r="O130" s="1212"/>
      <c r="P130" s="1213"/>
      <c r="Q130" s="1213"/>
      <c r="R130" s="1213"/>
      <c r="S130" s="1213"/>
      <c r="T130" s="1213"/>
      <c r="U130" s="1213"/>
      <c r="V130" s="1213"/>
      <c r="W130" s="1213"/>
      <c r="X130" s="1213"/>
      <c r="Y130" s="1213"/>
      <c r="Z130" s="1213"/>
      <c r="AA130" s="1213"/>
      <c r="AB130" s="1213"/>
      <c r="AC130" s="1214"/>
      <c r="AD130" s="632" t="s">
        <v>637</v>
      </c>
      <c r="AE130" s="587"/>
      <c r="AF130" s="591" t="str">
        <f>strCheckUnique(AG130:AG133)</f>
        <v/>
      </c>
      <c r="AG130" s="587"/>
      <c r="AH130" s="591"/>
      <c r="AI130" s="587"/>
      <c r="AJ130" s="587"/>
      <c r="AK130" s="587"/>
      <c r="AL130" s="587"/>
      <c r="AM130" s="587"/>
      <c r="AN130" s="587"/>
      <c r="AO130" s="587"/>
    </row>
    <row r="131" spans="1:41" s="525" customFormat="1" ht="191.25" customHeight="1">
      <c r="A131" s="1209"/>
      <c r="B131" s="1209"/>
      <c r="C131" s="1209"/>
      <c r="D131" s="1209"/>
      <c r="E131" s="1209"/>
      <c r="F131" s="1209"/>
      <c r="G131" s="942">
        <v>1</v>
      </c>
      <c r="H131" s="942"/>
      <c r="I131" s="1209"/>
      <c r="J131" s="1209"/>
      <c r="K131" s="950">
        <v>1</v>
      </c>
      <c r="L131" s="595" t="str">
        <f>mergeValue(A131) &amp;"."&amp; mergeValue(B131)&amp;"."&amp; mergeValue(C131)&amp;"."&amp; mergeValue(D131)&amp;"."&amp; mergeValue(F131)&amp;"."&amp; mergeValue(G131)</f>
        <v>1.1.1.1.1.1</v>
      </c>
      <c r="M131" s="1071"/>
      <c r="N131" s="588"/>
      <c r="O131" s="685"/>
      <c r="P131" s="564"/>
      <c r="Q131" s="1096"/>
      <c r="R131" s="1251"/>
      <c r="S131" s="1216" t="s">
        <v>84</v>
      </c>
      <c r="T131" s="1251"/>
      <c r="U131" s="1216" t="s">
        <v>84</v>
      </c>
      <c r="V131" s="685"/>
      <c r="W131" s="765"/>
      <c r="X131" s="1096"/>
      <c r="Y131" s="1251"/>
      <c r="Z131" s="1216" t="s">
        <v>84</v>
      </c>
      <c r="AA131" s="1251"/>
      <c r="AB131" s="1216" t="s">
        <v>85</v>
      </c>
      <c r="AC131" s="580"/>
      <c r="AD131" s="1208" t="s">
        <v>661</v>
      </c>
      <c r="AE131" s="587" t="str">
        <f>strCheckDate(O132:AC132)</f>
        <v/>
      </c>
      <c r="AF131" s="591"/>
      <c r="AG131" s="591" t="str">
        <f>IF(M131="","",M131 )</f>
        <v/>
      </c>
      <c r="AH131" s="591"/>
      <c r="AI131" s="591"/>
      <c r="AJ131" s="591"/>
      <c r="AK131" s="587"/>
      <c r="AL131" s="587"/>
      <c r="AM131" s="587"/>
      <c r="AN131" s="587"/>
      <c r="AO131" s="587"/>
    </row>
    <row r="132" spans="1:41" s="525" customFormat="1" ht="0.2" customHeight="1">
      <c r="A132" s="1209"/>
      <c r="B132" s="1209"/>
      <c r="C132" s="1209"/>
      <c r="D132" s="1209"/>
      <c r="E132" s="1209"/>
      <c r="F132" s="1209"/>
      <c r="G132" s="942"/>
      <c r="H132" s="942"/>
      <c r="I132" s="1209"/>
      <c r="J132" s="1209"/>
      <c r="K132" s="950"/>
      <c r="L132" s="602"/>
      <c r="M132" s="648"/>
      <c r="N132" s="588"/>
      <c r="O132" s="564"/>
      <c r="P132" s="564"/>
      <c r="Q132" s="586" t="str">
        <f>R131 &amp; "-" &amp; T131</f>
        <v>-</v>
      </c>
      <c r="R132" s="1215"/>
      <c r="S132" s="1216"/>
      <c r="T132" s="1215"/>
      <c r="U132" s="1216"/>
      <c r="V132" s="765"/>
      <c r="W132" s="765"/>
      <c r="X132" s="771" t="str">
        <f>Y131 &amp; "-" &amp; AA131</f>
        <v>-</v>
      </c>
      <c r="Y132" s="1215"/>
      <c r="Z132" s="1216"/>
      <c r="AA132" s="1215"/>
      <c r="AB132" s="1216"/>
      <c r="AC132" s="580"/>
      <c r="AD132" s="1208"/>
      <c r="AE132" s="587"/>
      <c r="AF132" s="587"/>
      <c r="AG132" s="587"/>
      <c r="AH132" s="587"/>
      <c r="AI132" s="587"/>
      <c r="AJ132" s="587"/>
      <c r="AK132" s="587"/>
      <c r="AL132" s="587"/>
      <c r="AM132" s="587"/>
      <c r="AN132" s="587"/>
      <c r="AO132" s="587"/>
    </row>
    <row r="133" spans="1:41" s="524" customFormat="1" ht="15" customHeight="1">
      <c r="A133" s="1209"/>
      <c r="B133" s="1209"/>
      <c r="C133" s="1209"/>
      <c r="D133" s="1209"/>
      <c r="E133" s="1209"/>
      <c r="F133" s="1209"/>
      <c r="G133" s="944"/>
      <c r="H133" s="942"/>
      <c r="I133" s="1209"/>
      <c r="J133" s="1209"/>
      <c r="K133" s="949"/>
      <c r="L133" s="540"/>
      <c r="M133" s="558" t="s">
        <v>25</v>
      </c>
      <c r="N133" s="553"/>
      <c r="O133" s="547"/>
      <c r="P133" s="547"/>
      <c r="Q133" s="547"/>
      <c r="R133" s="575"/>
      <c r="S133" s="566"/>
      <c r="T133" s="565"/>
      <c r="U133" s="553"/>
      <c r="V133" s="759"/>
      <c r="W133" s="759"/>
      <c r="X133" s="759"/>
      <c r="Y133" s="768"/>
      <c r="Z133" s="1008"/>
      <c r="AA133" s="1007"/>
      <c r="AB133" s="1003"/>
      <c r="AC133" s="562"/>
      <c r="AD133" s="1208"/>
      <c r="AE133" s="589"/>
      <c r="AF133" s="589"/>
      <c r="AG133" s="589"/>
      <c r="AH133" s="589"/>
      <c r="AI133" s="589"/>
      <c r="AJ133" s="589"/>
      <c r="AK133" s="589"/>
      <c r="AL133" s="589"/>
      <c r="AM133" s="589"/>
      <c r="AN133" s="589"/>
      <c r="AO133" s="589"/>
    </row>
    <row r="134" spans="1:41" s="524" customFormat="1" ht="15" customHeight="1">
      <c r="A134" s="1209"/>
      <c r="B134" s="1209"/>
      <c r="C134" s="1209"/>
      <c r="D134" s="1209"/>
      <c r="E134" s="1209"/>
      <c r="F134" s="944"/>
      <c r="G134" s="944"/>
      <c r="H134" s="942"/>
      <c r="I134" s="1209"/>
      <c r="J134" s="944"/>
      <c r="K134" s="949"/>
      <c r="L134" s="540"/>
      <c r="M134" s="553" t="s">
        <v>11</v>
      </c>
      <c r="N134" s="552"/>
      <c r="O134" s="547"/>
      <c r="P134" s="547"/>
      <c r="Q134" s="547"/>
      <c r="R134" s="575"/>
      <c r="S134" s="566"/>
      <c r="T134" s="565"/>
      <c r="U134" s="552"/>
      <c r="V134" s="759"/>
      <c r="W134" s="759"/>
      <c r="X134" s="759"/>
      <c r="Y134" s="768"/>
      <c r="Z134" s="1008"/>
      <c r="AA134" s="1007"/>
      <c r="AB134" s="1042"/>
      <c r="AC134" s="566"/>
      <c r="AD134" s="562"/>
      <c r="AE134" s="589"/>
      <c r="AF134" s="589"/>
      <c r="AG134" s="589"/>
      <c r="AH134" s="589"/>
      <c r="AI134" s="589"/>
      <c r="AJ134" s="589"/>
      <c r="AK134" s="589"/>
      <c r="AL134" s="589"/>
      <c r="AM134" s="589"/>
      <c r="AN134" s="589"/>
      <c r="AO134" s="589"/>
    </row>
    <row r="135" spans="1:41" s="524" customFormat="1" ht="0.2" customHeight="1">
      <c r="A135" s="1209"/>
      <c r="B135" s="1209"/>
      <c r="C135" s="1209"/>
      <c r="D135" s="1209"/>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566"/>
      <c r="AD135" s="562"/>
      <c r="AE135" s="589"/>
      <c r="AF135" s="589"/>
      <c r="AG135" s="589"/>
      <c r="AH135" s="589"/>
      <c r="AI135" s="589"/>
      <c r="AJ135" s="589"/>
      <c r="AK135" s="589"/>
      <c r="AL135" s="589"/>
      <c r="AM135" s="589"/>
      <c r="AN135" s="589"/>
      <c r="AO135" s="589"/>
    </row>
    <row r="136" spans="1:41" s="524" customFormat="1" ht="15" customHeight="1">
      <c r="A136" s="1209"/>
      <c r="B136" s="1209"/>
      <c r="C136" s="1209"/>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566"/>
      <c r="AD136" s="562"/>
      <c r="AE136" s="589"/>
      <c r="AF136" s="589"/>
      <c r="AG136" s="589"/>
      <c r="AH136" s="589"/>
      <c r="AI136" s="589"/>
      <c r="AJ136" s="589"/>
      <c r="AK136" s="589"/>
      <c r="AL136" s="589"/>
      <c r="AM136" s="589"/>
      <c r="AN136" s="589"/>
      <c r="AO136" s="589"/>
    </row>
    <row r="137" spans="1:41" s="524" customFormat="1" ht="15" customHeight="1">
      <c r="A137" s="1209"/>
      <c r="B137" s="1209"/>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566"/>
      <c r="AD137" s="562"/>
      <c r="AE137" s="589"/>
      <c r="AF137" s="589"/>
      <c r="AG137" s="589"/>
      <c r="AH137" s="589"/>
      <c r="AI137" s="589"/>
      <c r="AJ137" s="589"/>
      <c r="AK137" s="589"/>
      <c r="AL137" s="589"/>
      <c r="AM137" s="589"/>
      <c r="AN137" s="589"/>
      <c r="AO137" s="589"/>
    </row>
    <row r="138" spans="1:41" s="524" customFormat="1" ht="15" customHeight="1">
      <c r="A138" s="1209"/>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566"/>
      <c r="AD138" s="562"/>
      <c r="AE138" s="589"/>
      <c r="AF138" s="589"/>
      <c r="AG138" s="589"/>
      <c r="AH138" s="589"/>
      <c r="AI138" s="589"/>
      <c r="AJ138" s="589"/>
      <c r="AK138" s="589"/>
      <c r="AL138" s="589"/>
      <c r="AM138" s="589"/>
      <c r="AN138" s="589"/>
      <c r="AO138" s="589"/>
    </row>
    <row r="139" spans="1:41"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41" ht="17.100000000000001" customHeight="1">
      <c r="X140" s="204"/>
      <c r="Y140" s="204"/>
      <c r="Z140" s="204"/>
      <c r="AA140" s="204"/>
      <c r="AB140" s="204"/>
      <c r="AC140" s="204"/>
      <c r="AD140" s="204"/>
      <c r="AE140" s="204"/>
      <c r="AF140" s="204"/>
      <c r="AG140" s="204"/>
      <c r="AH140" s="204"/>
    </row>
    <row r="141" spans="1:41"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41" ht="17.100000000000001" customHeight="1">
      <c r="T142" s="122"/>
      <c r="U142" s="43"/>
      <c r="X142" s="204"/>
      <c r="Y142" s="204"/>
      <c r="Z142" s="204"/>
      <c r="AA142" s="204"/>
      <c r="AB142" s="204"/>
      <c r="AC142" s="204"/>
      <c r="AD142" s="204"/>
      <c r="AE142" s="204"/>
      <c r="AF142" s="204"/>
      <c r="AG142" s="204"/>
      <c r="AH142" s="204"/>
    </row>
    <row r="143" spans="1:41" s="525" customFormat="1" ht="22.5">
      <c r="A143" s="1209">
        <v>1</v>
      </c>
      <c r="B143" s="960"/>
      <c r="C143" s="960"/>
      <c r="D143" s="960"/>
      <c r="E143" s="961"/>
      <c r="F143" s="962"/>
      <c r="G143" s="962"/>
      <c r="H143" s="962"/>
      <c r="I143" s="963"/>
      <c r="J143" s="958"/>
      <c r="K143" s="965"/>
      <c r="L143" s="595">
        <f>mergeValue(A143)</f>
        <v>1</v>
      </c>
      <c r="M143" s="643" t="s">
        <v>20</v>
      </c>
      <c r="N143" s="582"/>
      <c r="O143" s="1250"/>
      <c r="P143" s="1250"/>
      <c r="Q143" s="1250"/>
      <c r="R143" s="1250"/>
      <c r="S143" s="1250"/>
      <c r="T143" s="1250"/>
      <c r="U143" s="1250"/>
      <c r="V143" s="1250"/>
      <c r="W143" s="632" t="s">
        <v>660</v>
      </c>
      <c r="X143" s="587"/>
      <c r="Y143" s="587"/>
      <c r="Z143" s="587"/>
      <c r="AA143" s="587"/>
      <c r="AB143" s="587"/>
      <c r="AC143" s="587"/>
      <c r="AD143" s="587"/>
      <c r="AE143" s="587"/>
      <c r="AF143" s="587"/>
      <c r="AG143" s="587"/>
      <c r="AH143" s="587"/>
    </row>
    <row r="144" spans="1:41" s="525" customFormat="1" ht="22.5">
      <c r="A144" s="1209"/>
      <c r="B144" s="1209">
        <v>1</v>
      </c>
      <c r="C144" s="960"/>
      <c r="D144" s="960"/>
      <c r="E144" s="962"/>
      <c r="F144" s="962"/>
      <c r="G144" s="962"/>
      <c r="H144" s="962"/>
      <c r="I144" s="957"/>
      <c r="J144" s="956"/>
      <c r="K144" s="959"/>
      <c r="L144" s="595" t="str">
        <f>mergeValue(A144) &amp;"."&amp; mergeValue(B144)</f>
        <v>1.1</v>
      </c>
      <c r="M144" s="548" t="s">
        <v>16</v>
      </c>
      <c r="N144" s="582"/>
      <c r="O144" s="1250"/>
      <c r="P144" s="1250"/>
      <c r="Q144" s="1250"/>
      <c r="R144" s="1250"/>
      <c r="S144" s="1250"/>
      <c r="T144" s="1250"/>
      <c r="U144" s="1250"/>
      <c r="V144" s="1250"/>
      <c r="W144" s="632" t="s">
        <v>478</v>
      </c>
      <c r="X144" s="587"/>
      <c r="Y144" s="587"/>
      <c r="Z144" s="587"/>
      <c r="AA144" s="587"/>
      <c r="AB144" s="587"/>
      <c r="AC144" s="587"/>
      <c r="AD144" s="587"/>
      <c r="AE144" s="587"/>
      <c r="AF144" s="587"/>
      <c r="AG144" s="587"/>
      <c r="AH144" s="587"/>
    </row>
    <row r="145" spans="1:35" s="525" customFormat="1" ht="22.5">
      <c r="A145" s="1209"/>
      <c r="B145" s="1209"/>
      <c r="C145" s="1209">
        <v>1</v>
      </c>
      <c r="D145" s="960"/>
      <c r="E145" s="962"/>
      <c r="F145" s="962"/>
      <c r="G145" s="962"/>
      <c r="H145" s="962"/>
      <c r="I145" s="964"/>
      <c r="J145" s="956"/>
      <c r="K145" s="959"/>
      <c r="L145" s="595" t="str">
        <f>mergeValue(A145) &amp;"."&amp; mergeValue(B145)&amp;"."&amp; mergeValue(C145)</f>
        <v>1.1.1</v>
      </c>
      <c r="M145" s="549" t="s">
        <v>7</v>
      </c>
      <c r="N145" s="582"/>
      <c r="O145" s="1250"/>
      <c r="P145" s="1250"/>
      <c r="Q145" s="1250"/>
      <c r="R145" s="1250"/>
      <c r="S145" s="1250"/>
      <c r="T145" s="1250"/>
      <c r="U145" s="1250"/>
      <c r="V145" s="1250"/>
      <c r="W145" s="632" t="s">
        <v>635</v>
      </c>
      <c r="X145" s="587"/>
      <c r="Y145" s="587"/>
      <c r="Z145" s="587"/>
      <c r="AA145" s="587"/>
      <c r="AB145" s="587"/>
      <c r="AC145" s="587"/>
      <c r="AD145" s="587"/>
      <c r="AE145" s="587"/>
      <c r="AF145" s="587"/>
      <c r="AG145" s="587"/>
      <c r="AH145" s="587"/>
    </row>
    <row r="146" spans="1:35" s="525" customFormat="1" ht="22.5">
      <c r="A146" s="1209"/>
      <c r="B146" s="1209"/>
      <c r="C146" s="1209"/>
      <c r="D146" s="1209">
        <v>1</v>
      </c>
      <c r="E146" s="962"/>
      <c r="F146" s="962"/>
      <c r="G146" s="962"/>
      <c r="H146" s="962"/>
      <c r="I146" s="964"/>
      <c r="J146" s="956"/>
      <c r="K146" s="959"/>
      <c r="L146" s="595" t="str">
        <f>mergeValue(A146) &amp;"."&amp; mergeValue(B146)&amp;"."&amp; mergeValue(C146)&amp;"."&amp; mergeValue(D146)</f>
        <v>1.1.1.1</v>
      </c>
      <c r="M146" s="550" t="s">
        <v>22</v>
      </c>
      <c r="N146" s="582"/>
      <c r="O146" s="1250"/>
      <c r="P146" s="1250"/>
      <c r="Q146" s="1250"/>
      <c r="R146" s="1250"/>
      <c r="S146" s="1250"/>
      <c r="T146" s="1250"/>
      <c r="U146" s="1250"/>
      <c r="V146" s="1250"/>
      <c r="W146" s="632" t="s">
        <v>636</v>
      </c>
      <c r="X146" s="587"/>
      <c r="Y146" s="587"/>
      <c r="Z146" s="587"/>
      <c r="AA146" s="587"/>
      <c r="AB146" s="587"/>
      <c r="AC146" s="587"/>
      <c r="AD146" s="587"/>
      <c r="AE146" s="587"/>
      <c r="AF146" s="587"/>
      <c r="AG146" s="587"/>
      <c r="AH146" s="587"/>
    </row>
    <row r="147" spans="1:35" s="525" customFormat="1" ht="11.25" hidden="1" customHeight="1">
      <c r="A147" s="1209"/>
      <c r="B147" s="1209"/>
      <c r="C147" s="1209"/>
      <c r="D147" s="1209"/>
      <c r="E147" s="1209">
        <v>1</v>
      </c>
      <c r="F147" s="962"/>
      <c r="G147" s="962"/>
      <c r="H147" s="960">
        <v>1</v>
      </c>
      <c r="I147" s="1209">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9"/>
      <c r="B148" s="1209"/>
      <c r="C148" s="1209"/>
      <c r="D148" s="1209"/>
      <c r="E148" s="1209"/>
      <c r="F148" s="1209">
        <v>1</v>
      </c>
      <c r="G148" s="960"/>
      <c r="H148" s="960"/>
      <c r="I148" s="1209"/>
      <c r="J148" s="1209">
        <v>1</v>
      </c>
      <c r="K148" s="968"/>
      <c r="L148" s="595" t="str">
        <f>mergeValue(A148) &amp;"."&amp; mergeValue(B148)&amp;"."&amp; mergeValue(C148)&amp;"."&amp; mergeValue(D148)&amp;"."&amp;  mergeValue(F148)</f>
        <v>1.1.1.1.1</v>
      </c>
      <c r="M148" s="557" t="s">
        <v>10</v>
      </c>
      <c r="N148" s="583"/>
      <c r="O148" s="1211"/>
      <c r="P148" s="1211"/>
      <c r="Q148" s="1211"/>
      <c r="R148" s="1211"/>
      <c r="S148" s="1211"/>
      <c r="T148" s="1211"/>
      <c r="U148" s="1211"/>
      <c r="V148" s="1211"/>
      <c r="W148" s="632" t="s">
        <v>637</v>
      </c>
      <c r="X148" s="587"/>
      <c r="Y148" s="591" t="str">
        <f>strCheckUnique(Z148:Z151)</f>
        <v/>
      </c>
      <c r="Z148" s="587"/>
      <c r="AA148" s="591"/>
      <c r="AB148" s="587"/>
      <c r="AC148" s="587"/>
      <c r="AD148" s="587"/>
      <c r="AE148" s="587"/>
      <c r="AF148" s="587"/>
      <c r="AG148" s="587"/>
      <c r="AH148" s="587"/>
    </row>
    <row r="149" spans="1:35" s="525" customFormat="1" ht="188.25" customHeight="1">
      <c r="A149" s="1209"/>
      <c r="B149" s="1209"/>
      <c r="C149" s="1209"/>
      <c r="D149" s="1209"/>
      <c r="E149" s="1209"/>
      <c r="F149" s="1209"/>
      <c r="G149" s="960">
        <v>1</v>
      </c>
      <c r="H149" s="960"/>
      <c r="I149" s="1209"/>
      <c r="J149" s="1209"/>
      <c r="K149" s="968">
        <v>1</v>
      </c>
      <c r="L149" s="595" t="str">
        <f>mergeValue(A149) &amp;"."&amp; mergeValue(B149)&amp;"."&amp; mergeValue(C149)&amp;"."&amp; mergeValue(D149)&amp;"."&amp; mergeValue(F149)&amp;"."&amp; mergeValue(G149)</f>
        <v>1.1.1.1.1.1</v>
      </c>
      <c r="M149" s="1071"/>
      <c r="N149" s="588"/>
      <c r="O149" s="564"/>
      <c r="P149" s="564"/>
      <c r="Q149" s="1096"/>
      <c r="R149" s="1251"/>
      <c r="S149" s="1216" t="s">
        <v>84</v>
      </c>
      <c r="T149" s="1251"/>
      <c r="U149" s="1216" t="s">
        <v>85</v>
      </c>
      <c r="V149" s="580"/>
      <c r="W149" s="1208" t="s">
        <v>661</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9"/>
      <c r="B150" s="1209"/>
      <c r="C150" s="1209"/>
      <c r="D150" s="1209"/>
      <c r="E150" s="1209"/>
      <c r="F150" s="1209"/>
      <c r="G150" s="960"/>
      <c r="H150" s="960"/>
      <c r="I150" s="1209"/>
      <c r="J150" s="1209"/>
      <c r="K150" s="968"/>
      <c r="L150" s="602"/>
      <c r="M150" s="648"/>
      <c r="N150" s="588"/>
      <c r="O150" s="564"/>
      <c r="P150" s="564"/>
      <c r="Q150" s="586" t="str">
        <f>R149 &amp; "-" &amp; T149</f>
        <v>-</v>
      </c>
      <c r="R150" s="1215"/>
      <c r="S150" s="1216"/>
      <c r="T150" s="1215"/>
      <c r="U150" s="1216"/>
      <c r="V150" s="580"/>
      <c r="W150" s="1208"/>
      <c r="X150" s="587"/>
      <c r="Y150" s="587"/>
      <c r="Z150" s="587"/>
      <c r="AA150" s="587"/>
      <c r="AB150" s="587"/>
      <c r="AC150" s="587"/>
      <c r="AD150" s="587"/>
      <c r="AE150" s="587"/>
      <c r="AF150" s="587"/>
      <c r="AG150" s="587"/>
      <c r="AH150" s="587"/>
    </row>
    <row r="151" spans="1:35" s="524" customFormat="1" ht="15" customHeight="1">
      <c r="A151" s="1209"/>
      <c r="B151" s="1209"/>
      <c r="C151" s="1209"/>
      <c r="D151" s="1209"/>
      <c r="E151" s="1209"/>
      <c r="F151" s="1209"/>
      <c r="G151" s="962"/>
      <c r="H151" s="960"/>
      <c r="I151" s="1209"/>
      <c r="J151" s="1209"/>
      <c r="K151" s="967"/>
      <c r="L151" s="540"/>
      <c r="M151" s="558" t="s">
        <v>25</v>
      </c>
      <c r="N151" s="553"/>
      <c r="O151" s="547"/>
      <c r="P151" s="547"/>
      <c r="Q151" s="547"/>
      <c r="R151" s="575"/>
      <c r="S151" s="566"/>
      <c r="T151" s="565"/>
      <c r="U151" s="553"/>
      <c r="V151" s="562"/>
      <c r="W151" s="1208"/>
      <c r="X151" s="589"/>
      <c r="Y151" s="589"/>
      <c r="Z151" s="589"/>
      <c r="AA151" s="589"/>
      <c r="AB151" s="589"/>
      <c r="AC151" s="589"/>
      <c r="AD151" s="589"/>
      <c r="AE151" s="589"/>
      <c r="AF151" s="589"/>
      <c r="AG151" s="589"/>
      <c r="AH151" s="589"/>
    </row>
    <row r="152" spans="1:35" s="524" customFormat="1" ht="15" customHeight="1">
      <c r="A152" s="1209"/>
      <c r="B152" s="1209"/>
      <c r="C152" s="1209"/>
      <c r="D152" s="1209"/>
      <c r="E152" s="1209"/>
      <c r="F152" s="962"/>
      <c r="G152" s="962"/>
      <c r="H152" s="960"/>
      <c r="I152" s="1209"/>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9"/>
      <c r="B153" s="1209"/>
      <c r="C153" s="1209"/>
      <c r="D153" s="1209"/>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9"/>
      <c r="B154" s="1209"/>
      <c r="C154" s="1209"/>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9"/>
      <c r="B155" s="1209"/>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9"/>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9">
        <v>1</v>
      </c>
      <c r="B161" s="903"/>
      <c r="C161" s="903"/>
      <c r="D161" s="903"/>
      <c r="E161" s="904"/>
      <c r="F161" s="905"/>
      <c r="G161" s="905"/>
      <c r="H161" s="905"/>
      <c r="I161" s="906"/>
      <c r="J161" s="901"/>
      <c r="K161" s="908"/>
      <c r="L161" s="595">
        <f>mergeValue(A161)</f>
        <v>1</v>
      </c>
      <c r="M161" s="643" t="s">
        <v>20</v>
      </c>
      <c r="N161" s="582"/>
      <c r="O161" s="1288"/>
      <c r="P161" s="1289"/>
      <c r="Q161" s="1289"/>
      <c r="R161" s="1289"/>
      <c r="S161" s="1289"/>
      <c r="T161" s="1289"/>
      <c r="U161" s="1289"/>
      <c r="V161" s="1290"/>
      <c r="W161" s="632" t="s">
        <v>477</v>
      </c>
      <c r="X161" s="587"/>
      <c r="Y161" s="587"/>
      <c r="Z161" s="587"/>
      <c r="AA161" s="587"/>
      <c r="AB161" s="587"/>
      <c r="AC161" s="587"/>
      <c r="AD161" s="587"/>
      <c r="AE161" s="587"/>
      <c r="AF161" s="587"/>
      <c r="AG161" s="587"/>
    </row>
    <row r="162" spans="1:33" s="525" customFormat="1" ht="22.5">
      <c r="A162" s="1209"/>
      <c r="B162" s="1209">
        <v>1</v>
      </c>
      <c r="C162" s="903"/>
      <c r="D162" s="903"/>
      <c r="E162" s="905"/>
      <c r="F162" s="905"/>
      <c r="G162" s="905"/>
      <c r="H162" s="905"/>
      <c r="I162" s="900"/>
      <c r="J162" s="899"/>
      <c r="K162" s="902"/>
      <c r="L162" s="595" t="str">
        <f>mergeValue(A162) &amp;"."&amp; mergeValue(B162)</f>
        <v>1.1</v>
      </c>
      <c r="M162" s="548" t="s">
        <v>16</v>
      </c>
      <c r="N162" s="582"/>
      <c r="O162" s="1288"/>
      <c r="P162" s="1289"/>
      <c r="Q162" s="1289"/>
      <c r="R162" s="1289"/>
      <c r="S162" s="1289"/>
      <c r="T162" s="1289"/>
      <c r="U162" s="1289"/>
      <c r="V162" s="1290"/>
      <c r="W162" s="632" t="s">
        <v>478</v>
      </c>
      <c r="X162" s="587"/>
      <c r="Y162" s="587"/>
      <c r="Z162" s="587"/>
      <c r="AA162" s="587"/>
      <c r="AB162" s="587"/>
      <c r="AC162" s="587"/>
      <c r="AD162" s="587"/>
      <c r="AE162" s="587"/>
      <c r="AF162" s="587"/>
      <c r="AG162" s="587"/>
    </row>
    <row r="163" spans="1:33" s="525" customFormat="1" ht="22.5">
      <c r="A163" s="1209"/>
      <c r="B163" s="1209"/>
      <c r="C163" s="1209">
        <v>1</v>
      </c>
      <c r="D163" s="903"/>
      <c r="E163" s="905"/>
      <c r="F163" s="905"/>
      <c r="G163" s="905"/>
      <c r="H163" s="905"/>
      <c r="I163" s="907"/>
      <c r="J163" s="899"/>
      <c r="K163" s="902"/>
      <c r="L163" s="595" t="str">
        <f>mergeValue(A163) &amp;"."&amp; mergeValue(B163)&amp;"."&amp; mergeValue(C163)</f>
        <v>1.1.1</v>
      </c>
      <c r="M163" s="549" t="s">
        <v>7</v>
      </c>
      <c r="N163" s="582"/>
      <c r="O163" s="1288"/>
      <c r="P163" s="1289"/>
      <c r="Q163" s="1289"/>
      <c r="R163" s="1289"/>
      <c r="S163" s="1289"/>
      <c r="T163" s="1289"/>
      <c r="U163" s="1289"/>
      <c r="V163" s="1290"/>
      <c r="W163" s="632" t="s">
        <v>635</v>
      </c>
      <c r="X163" s="587"/>
      <c r="Y163" s="587"/>
      <c r="Z163" s="587"/>
      <c r="AA163" s="587"/>
      <c r="AB163" s="587"/>
      <c r="AC163" s="587"/>
      <c r="AD163" s="587"/>
      <c r="AE163" s="587"/>
      <c r="AF163" s="587"/>
      <c r="AG163" s="587"/>
    </row>
    <row r="164" spans="1:33" s="525" customFormat="1" ht="22.5">
      <c r="A164" s="1209"/>
      <c r="B164" s="1209"/>
      <c r="C164" s="1209"/>
      <c r="D164" s="1209">
        <v>1</v>
      </c>
      <c r="E164" s="905"/>
      <c r="F164" s="905"/>
      <c r="G164" s="905"/>
      <c r="H164" s="905"/>
      <c r="I164" s="907"/>
      <c r="J164" s="899"/>
      <c r="K164" s="902"/>
      <c r="L164" s="595" t="str">
        <f>mergeValue(A164) &amp;"."&amp; mergeValue(B164)&amp;"."&amp; mergeValue(C164)&amp;"."&amp; mergeValue(D164)</f>
        <v>1.1.1.1</v>
      </c>
      <c r="M164" s="550" t="s">
        <v>22</v>
      </c>
      <c r="N164" s="582"/>
      <c r="O164" s="1288"/>
      <c r="P164" s="1289"/>
      <c r="Q164" s="1289"/>
      <c r="R164" s="1289"/>
      <c r="S164" s="1289"/>
      <c r="T164" s="1289"/>
      <c r="U164" s="1289"/>
      <c r="V164" s="1290"/>
      <c r="W164" s="632" t="s">
        <v>636</v>
      </c>
      <c r="X164" s="587"/>
      <c r="Y164" s="587"/>
      <c r="Z164" s="587"/>
      <c r="AA164" s="587"/>
      <c r="AB164" s="587"/>
      <c r="AC164" s="587"/>
      <c r="AD164" s="587"/>
      <c r="AE164" s="587"/>
      <c r="AF164" s="587"/>
      <c r="AG164" s="587"/>
    </row>
    <row r="165" spans="1:33" s="525" customFormat="1" ht="101.25">
      <c r="A165" s="1209"/>
      <c r="B165" s="1209"/>
      <c r="C165" s="1209"/>
      <c r="D165" s="1209"/>
      <c r="E165" s="1209">
        <v>1</v>
      </c>
      <c r="F165" s="905"/>
      <c r="G165" s="905"/>
      <c r="H165" s="903">
        <v>1</v>
      </c>
      <c r="I165" s="1209">
        <v>1</v>
      </c>
      <c r="J165" s="905"/>
      <c r="K165" s="910"/>
      <c r="L165" s="595" t="str">
        <f>mergeValue(A165) &amp;"."&amp; mergeValue(B165)&amp;"."&amp; mergeValue(C165)&amp;"."&amp; mergeValue(D165)&amp;"."&amp; mergeValue(E165)</f>
        <v>1.1.1.1.1</v>
      </c>
      <c r="M165" s="556" t="s">
        <v>9</v>
      </c>
      <c r="N165" s="583"/>
      <c r="O165" s="1212"/>
      <c r="P165" s="1213"/>
      <c r="Q165" s="1213"/>
      <c r="R165" s="1213"/>
      <c r="S165" s="1213"/>
      <c r="T165" s="1213"/>
      <c r="U165" s="1213"/>
      <c r="V165" s="1214"/>
      <c r="W165" s="632" t="s">
        <v>640</v>
      </c>
      <c r="X165" s="587"/>
      <c r="Y165" s="587"/>
      <c r="Z165" s="587"/>
      <c r="AA165" s="587"/>
      <c r="AB165" s="587"/>
      <c r="AC165" s="587"/>
      <c r="AD165" s="587"/>
      <c r="AE165" s="587"/>
      <c r="AF165" s="587"/>
      <c r="AG165" s="587"/>
    </row>
    <row r="166" spans="1:33" s="525" customFormat="1" ht="90">
      <c r="A166" s="1209"/>
      <c r="B166" s="1209"/>
      <c r="C166" s="1209"/>
      <c r="D166" s="1209"/>
      <c r="E166" s="1209"/>
      <c r="F166" s="1209">
        <v>1</v>
      </c>
      <c r="G166" s="903"/>
      <c r="H166" s="903"/>
      <c r="I166" s="1209"/>
      <c r="J166" s="1209">
        <v>1</v>
      </c>
      <c r="K166" s="911"/>
      <c r="L166" s="595" t="str">
        <f>mergeValue(A166) &amp;"."&amp; mergeValue(B166)&amp;"."&amp; mergeValue(C166)&amp;"."&amp; mergeValue(D166)&amp;"."&amp; mergeValue(E166)&amp;"."&amp; mergeValue(F166)</f>
        <v>1.1.1.1.1.1</v>
      </c>
      <c r="M166" s="557" t="s">
        <v>10</v>
      </c>
      <c r="N166" s="583"/>
      <c r="O166" s="1212"/>
      <c r="P166" s="1213"/>
      <c r="Q166" s="1213"/>
      <c r="R166" s="1213"/>
      <c r="S166" s="1213"/>
      <c r="T166" s="1213"/>
      <c r="U166" s="1213"/>
      <c r="V166" s="1214"/>
      <c r="W166" s="632" t="s">
        <v>638</v>
      </c>
      <c r="X166" s="587"/>
      <c r="Y166" s="591" t="str">
        <f>strCheckUnique(Z166:Z169)</f>
        <v/>
      </c>
      <c r="Z166" s="587"/>
      <c r="AA166" s="591" t="str">
        <f>IF(O166="","",O166 &amp; ":_")</f>
        <v/>
      </c>
      <c r="AB166" s="587"/>
      <c r="AC166" s="587"/>
      <c r="AD166" s="587"/>
      <c r="AE166" s="587"/>
      <c r="AF166" s="587"/>
      <c r="AG166" s="587"/>
    </row>
    <row r="167" spans="1:33" s="525" customFormat="1" ht="188.25" customHeight="1">
      <c r="A167" s="1209"/>
      <c r="B167" s="1209"/>
      <c r="C167" s="1209"/>
      <c r="D167" s="1209"/>
      <c r="E167" s="1209"/>
      <c r="F167" s="1209"/>
      <c r="G167" s="903">
        <v>1</v>
      </c>
      <c r="H167" s="903"/>
      <c r="I167" s="1209"/>
      <c r="J167" s="1209"/>
      <c r="K167" s="911">
        <v>1</v>
      </c>
      <c r="L167" s="595" t="str">
        <f>mergeValue(A167) &amp;"."&amp; mergeValue(B167)&amp;"."&amp; mergeValue(C167)&amp;"."&amp; mergeValue(D167)&amp;"."&amp; mergeValue(E167)&amp;"."&amp; mergeValue(F167)&amp;"."&amp; mergeValue(G167)</f>
        <v>1.1.1.1.1.1.1</v>
      </c>
      <c r="M167" s="1071"/>
      <c r="N167" s="588"/>
      <c r="O167" s="1080"/>
      <c r="P167" s="564"/>
      <c r="Q167" s="564"/>
      <c r="R167" s="1251"/>
      <c r="S167" s="1216" t="s">
        <v>84</v>
      </c>
      <c r="T167" s="1251"/>
      <c r="U167" s="1216" t="s">
        <v>84</v>
      </c>
      <c r="V167" s="580"/>
      <c r="W167" s="1208" t="s">
        <v>658</v>
      </c>
      <c r="X167" s="587" t="str">
        <f>strCheckDate(O168:V168)</f>
        <v/>
      </c>
      <c r="Y167" s="591"/>
      <c r="Z167" s="591" t="str">
        <f>IF(M167="","",M167 )</f>
        <v/>
      </c>
      <c r="AA167" s="591"/>
      <c r="AB167" s="591"/>
      <c r="AC167" s="591"/>
      <c r="AD167" s="587"/>
      <c r="AE167" s="587"/>
      <c r="AF167" s="587"/>
      <c r="AG167" s="587"/>
    </row>
    <row r="168" spans="1:33" s="525" customFormat="1" ht="11.25" hidden="1" customHeight="1">
      <c r="A168" s="1209"/>
      <c r="B168" s="1209"/>
      <c r="C168" s="1209"/>
      <c r="D168" s="1209"/>
      <c r="E168" s="1209"/>
      <c r="F168" s="1209"/>
      <c r="G168" s="903"/>
      <c r="H168" s="903"/>
      <c r="I168" s="1209"/>
      <c r="J168" s="1209"/>
      <c r="K168" s="911"/>
      <c r="L168" s="602"/>
      <c r="M168" s="648"/>
      <c r="N168" s="588"/>
      <c r="O168" s="586"/>
      <c r="P168" s="564"/>
      <c r="Q168" s="586" t="str">
        <f>R167 &amp; "-" &amp; T167</f>
        <v>-</v>
      </c>
      <c r="R168" s="1215"/>
      <c r="S168" s="1216"/>
      <c r="T168" s="1215"/>
      <c r="U168" s="1216"/>
      <c r="V168" s="580"/>
      <c r="W168" s="1208"/>
      <c r="X168" s="587"/>
      <c r="Y168" s="587"/>
      <c r="Z168" s="587"/>
      <c r="AA168" s="587"/>
      <c r="AB168" s="587"/>
      <c r="AC168" s="587"/>
      <c r="AD168" s="587"/>
      <c r="AE168" s="587"/>
      <c r="AF168" s="587"/>
      <c r="AG168" s="587"/>
    </row>
    <row r="169" spans="1:33" s="524" customFormat="1" ht="15" customHeight="1">
      <c r="A169" s="1209"/>
      <c r="B169" s="1209"/>
      <c r="C169" s="1209"/>
      <c r="D169" s="1209"/>
      <c r="E169" s="1209"/>
      <c r="F169" s="1209"/>
      <c r="G169" s="905"/>
      <c r="H169" s="903"/>
      <c r="I169" s="1209"/>
      <c r="J169" s="1209"/>
      <c r="K169" s="910"/>
      <c r="L169" s="540"/>
      <c r="M169" s="559" t="s">
        <v>25</v>
      </c>
      <c r="N169" s="553"/>
      <c r="O169" s="547"/>
      <c r="P169" s="547"/>
      <c r="Q169" s="547"/>
      <c r="R169" s="575"/>
      <c r="S169" s="566"/>
      <c r="T169" s="565"/>
      <c r="U169" s="553"/>
      <c r="V169" s="562"/>
      <c r="W169" s="1208"/>
      <c r="X169" s="589"/>
      <c r="Y169" s="589"/>
      <c r="Z169" s="589"/>
      <c r="AA169" s="589"/>
      <c r="AB169" s="589"/>
      <c r="AC169" s="589"/>
      <c r="AD169" s="589"/>
      <c r="AE169" s="589"/>
      <c r="AF169" s="589"/>
      <c r="AG169" s="589"/>
    </row>
    <row r="170" spans="1:33" s="524" customFormat="1" ht="15" customHeight="1">
      <c r="A170" s="1209"/>
      <c r="B170" s="1209"/>
      <c r="C170" s="1209"/>
      <c r="D170" s="1209"/>
      <c r="E170" s="1209"/>
      <c r="F170" s="905"/>
      <c r="G170" s="905"/>
      <c r="H170" s="903"/>
      <c r="I170" s="1209"/>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9"/>
      <c r="B171" s="1209"/>
      <c r="C171" s="1209"/>
      <c r="D171" s="1209"/>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9"/>
      <c r="B172" s="1209"/>
      <c r="C172" s="1209"/>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9"/>
      <c r="B173" s="1209"/>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9"/>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9">
        <v>1</v>
      </c>
      <c r="B179" s="982"/>
      <c r="C179" s="982"/>
      <c r="D179" s="982"/>
      <c r="E179" s="982"/>
      <c r="F179" s="982"/>
      <c r="G179" s="983"/>
      <c r="H179" s="983"/>
      <c r="I179" s="985"/>
      <c r="J179" s="977"/>
      <c r="K179" s="977"/>
      <c r="L179" s="726">
        <f>mergeValue(A179)</f>
        <v>1</v>
      </c>
      <c r="M179" s="643" t="s">
        <v>20</v>
      </c>
      <c r="N179" s="718"/>
      <c r="O179" s="1288"/>
      <c r="P179" s="1289"/>
      <c r="Q179" s="1289"/>
      <c r="R179" s="1289"/>
      <c r="S179" s="1289"/>
      <c r="T179" s="1289"/>
      <c r="U179" s="1289"/>
      <c r="V179" s="1289"/>
      <c r="W179" s="1290"/>
      <c r="X179" s="719" t="s">
        <v>477</v>
      </c>
      <c r="Y179" s="721"/>
      <c r="Z179" s="721"/>
      <c r="AA179" s="721"/>
      <c r="AB179" s="721"/>
      <c r="AC179" s="721"/>
      <c r="AD179" s="721"/>
      <c r="AE179" s="721"/>
      <c r="AF179" s="721"/>
      <c r="AG179" s="721"/>
    </row>
    <row r="180" spans="1:47" s="687" customFormat="1" ht="22.5">
      <c r="A180" s="1209"/>
      <c r="B180" s="1209">
        <v>1</v>
      </c>
      <c r="C180" s="982"/>
      <c r="D180" s="982"/>
      <c r="E180" s="982"/>
      <c r="F180" s="982"/>
      <c r="G180" s="987"/>
      <c r="H180" s="984"/>
      <c r="I180" s="989"/>
      <c r="J180" s="974"/>
      <c r="K180" s="973"/>
      <c r="L180" s="726" t="str">
        <f>mergeValue(A180) &amp;"."&amp; mergeValue(B180)</f>
        <v>1.1</v>
      </c>
      <c r="M180" s="694" t="s">
        <v>16</v>
      </c>
      <c r="N180" s="718"/>
      <c r="O180" s="1288"/>
      <c r="P180" s="1289"/>
      <c r="Q180" s="1289"/>
      <c r="R180" s="1289"/>
      <c r="S180" s="1289"/>
      <c r="T180" s="1289"/>
      <c r="U180" s="1289"/>
      <c r="V180" s="1289"/>
      <c r="W180" s="1290"/>
      <c r="X180" s="719" t="s">
        <v>478</v>
      </c>
      <c r="Y180" s="721"/>
      <c r="Z180" s="721"/>
      <c r="AA180" s="721"/>
      <c r="AB180" s="721"/>
      <c r="AC180" s="721"/>
      <c r="AD180" s="721"/>
      <c r="AE180" s="721"/>
      <c r="AF180" s="721"/>
      <c r="AG180" s="721"/>
    </row>
    <row r="181" spans="1:47" s="687" customFormat="1" ht="22.5">
      <c r="A181" s="1209"/>
      <c r="B181" s="1209"/>
      <c r="C181" s="1209">
        <v>1</v>
      </c>
      <c r="D181" s="982"/>
      <c r="E181" s="982"/>
      <c r="F181" s="982"/>
      <c r="G181" s="987"/>
      <c r="H181" s="984"/>
      <c r="I181" s="990"/>
      <c r="J181" s="974"/>
      <c r="K181" s="973"/>
      <c r="L181" s="726" t="str">
        <f>mergeValue(A181) &amp;"."&amp; mergeValue(B181)&amp;"."&amp; mergeValue(C181)</f>
        <v>1.1.1</v>
      </c>
      <c r="M181" s="695" t="s">
        <v>7</v>
      </c>
      <c r="N181" s="718"/>
      <c r="O181" s="1288"/>
      <c r="P181" s="1289"/>
      <c r="Q181" s="1289"/>
      <c r="R181" s="1289"/>
      <c r="S181" s="1289"/>
      <c r="T181" s="1289"/>
      <c r="U181" s="1289"/>
      <c r="V181" s="1289"/>
      <c r="W181" s="1290"/>
      <c r="X181" s="719" t="s">
        <v>635</v>
      </c>
      <c r="Y181" s="721"/>
      <c r="Z181" s="721"/>
      <c r="AA181" s="721"/>
      <c r="AB181" s="721"/>
      <c r="AC181" s="721"/>
      <c r="AD181" s="721"/>
      <c r="AE181" s="721"/>
      <c r="AF181" s="721"/>
      <c r="AG181" s="721"/>
    </row>
    <row r="182" spans="1:47" s="687" customFormat="1" ht="22.5">
      <c r="A182" s="1209"/>
      <c r="B182" s="1209"/>
      <c r="C182" s="1209"/>
      <c r="D182" s="1209">
        <v>1</v>
      </c>
      <c r="E182" s="982"/>
      <c r="F182" s="982"/>
      <c r="G182" s="987"/>
      <c r="H182" s="984"/>
      <c r="I182" s="990"/>
      <c r="J182" s="988"/>
      <c r="K182" s="973"/>
      <c r="L182" s="726" t="str">
        <f>mergeValue(A182) &amp;"."&amp; mergeValue(B182)&amp;"."&amp; mergeValue(C182)&amp;"."&amp; mergeValue(D182)</f>
        <v>1.1.1.1</v>
      </c>
      <c r="M182" s="696" t="s">
        <v>22</v>
      </c>
      <c r="N182" s="718"/>
      <c r="O182" s="1288"/>
      <c r="P182" s="1289"/>
      <c r="Q182" s="1289"/>
      <c r="R182" s="1289"/>
      <c r="S182" s="1289"/>
      <c r="T182" s="1289"/>
      <c r="U182" s="1289"/>
      <c r="V182" s="1289"/>
      <c r="W182" s="1290"/>
      <c r="X182" s="719" t="s">
        <v>689</v>
      </c>
      <c r="Y182" s="721"/>
      <c r="Z182" s="721"/>
      <c r="AA182" s="721"/>
      <c r="AB182" s="721"/>
      <c r="AC182" s="721"/>
      <c r="AD182" s="721"/>
      <c r="AE182" s="721"/>
      <c r="AF182" s="721"/>
      <c r="AG182" s="721"/>
    </row>
    <row r="183" spans="1:47" s="687" customFormat="1" ht="56.25" customHeight="1">
      <c r="A183" s="1209"/>
      <c r="B183" s="1209"/>
      <c r="C183" s="1209"/>
      <c r="D183" s="1209"/>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690</v>
      </c>
      <c r="Y183" s="721" t="str">
        <f>strCheckDateTwo(N183:W183)</f>
        <v/>
      </c>
      <c r="Z183" s="721"/>
      <c r="AA183" s="721"/>
      <c r="AB183" s="721"/>
      <c r="AC183" s="721"/>
      <c r="AD183" s="721"/>
      <c r="AE183" s="721"/>
      <c r="AF183" s="721"/>
      <c r="AG183" s="721"/>
    </row>
    <row r="184" spans="1:47" s="687" customFormat="1" ht="14.25" hidden="1" customHeight="1">
      <c r="A184" s="1209"/>
      <c r="B184" s="1209"/>
      <c r="C184" s="1209"/>
      <c r="D184" s="1209"/>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9"/>
      <c r="B185" s="1209"/>
      <c r="C185" s="1209"/>
      <c r="D185" s="1209"/>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9"/>
      <c r="B186" s="1209"/>
      <c r="C186" s="1209"/>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9"/>
      <c r="B187" s="1209"/>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9"/>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9">
        <v>1</v>
      </c>
      <c r="B193" s="1017"/>
      <c r="C193" s="1017"/>
      <c r="D193" s="1017"/>
      <c r="E193" s="1017"/>
      <c r="F193" s="1010"/>
      <c r="G193" s="1016"/>
      <c r="H193" s="1016"/>
      <c r="I193" s="998"/>
      <c r="J193" s="997"/>
      <c r="K193" s="997"/>
      <c r="L193" s="726">
        <f>mergeValue(A193)</f>
        <v>1</v>
      </c>
      <c r="M193" s="643" t="s">
        <v>20</v>
      </c>
      <c r="N193" s="1306"/>
      <c r="O193" s="1307"/>
      <c r="P193" s="1307"/>
      <c r="Q193" s="1307"/>
      <c r="R193" s="1307"/>
      <c r="S193" s="1307"/>
      <c r="T193" s="1307"/>
      <c r="U193" s="1307"/>
      <c r="V193" s="1307"/>
      <c r="W193" s="1307"/>
      <c r="X193" s="1307"/>
      <c r="Y193" s="1307"/>
      <c r="Z193" s="1307"/>
      <c r="AA193" s="1307"/>
      <c r="AB193" s="1307"/>
      <c r="AC193" s="1307"/>
      <c r="AD193" s="1307"/>
      <c r="AE193" s="1307"/>
      <c r="AF193" s="1308"/>
      <c r="AG193" s="719" t="s">
        <v>477</v>
      </c>
      <c r="AH193" s="721"/>
      <c r="AI193" s="721"/>
      <c r="AJ193" s="721"/>
      <c r="AK193" s="721"/>
      <c r="AL193" s="721"/>
      <c r="AM193" s="721"/>
      <c r="AN193" s="721"/>
      <c r="AO193" s="721"/>
      <c r="AP193" s="721"/>
      <c r="AQ193" s="721"/>
      <c r="AR193" s="721"/>
    </row>
    <row r="194" spans="1:46" s="687" customFormat="1" ht="22.5">
      <c r="A194" s="1209"/>
      <c r="B194" s="1209">
        <v>1</v>
      </c>
      <c r="C194" s="1017"/>
      <c r="D194" s="1017"/>
      <c r="E194" s="1017"/>
      <c r="F194" s="1010"/>
      <c r="G194" s="1019"/>
      <c r="H194" s="1020"/>
      <c r="I194" s="999"/>
      <c r="J194" s="994"/>
      <c r="K194" s="992"/>
      <c r="L194" s="726" t="str">
        <f>mergeValue(A194) &amp;"."&amp; mergeValue(B194)</f>
        <v>1.1</v>
      </c>
      <c r="M194" s="694" t="s">
        <v>16</v>
      </c>
      <c r="N194" s="1303"/>
      <c r="O194" s="1304"/>
      <c r="P194" s="1304"/>
      <c r="Q194" s="1304"/>
      <c r="R194" s="1304"/>
      <c r="S194" s="1304"/>
      <c r="T194" s="1304"/>
      <c r="U194" s="1304"/>
      <c r="V194" s="1304"/>
      <c r="W194" s="1304"/>
      <c r="X194" s="1304"/>
      <c r="Y194" s="1304"/>
      <c r="Z194" s="1304"/>
      <c r="AA194" s="1304"/>
      <c r="AB194" s="1304"/>
      <c r="AC194" s="1304"/>
      <c r="AD194" s="1304"/>
      <c r="AE194" s="1304"/>
      <c r="AF194" s="1305"/>
      <c r="AG194" s="719" t="s">
        <v>478</v>
      </c>
      <c r="AH194" s="721"/>
      <c r="AI194" s="721"/>
      <c r="AJ194" s="721"/>
      <c r="AK194" s="721"/>
      <c r="AL194" s="721"/>
      <c r="AM194" s="721"/>
      <c r="AN194" s="721"/>
      <c r="AO194" s="721"/>
      <c r="AP194" s="721"/>
      <c r="AQ194" s="721"/>
      <c r="AR194" s="721"/>
    </row>
    <row r="195" spans="1:46" s="687" customFormat="1" ht="22.5">
      <c r="A195" s="1209"/>
      <c r="B195" s="1209"/>
      <c r="C195" s="1209">
        <v>1</v>
      </c>
      <c r="D195" s="1017"/>
      <c r="E195" s="1017"/>
      <c r="F195" s="1010"/>
      <c r="G195" s="1019"/>
      <c r="H195" s="1020"/>
      <c r="I195" s="999"/>
      <c r="J195" s="994"/>
      <c r="K195" s="992"/>
      <c r="L195" s="726" t="str">
        <f>mergeValue(A195) &amp;"."&amp; mergeValue(B195)&amp;"."&amp; mergeValue(C195)</f>
        <v>1.1.1</v>
      </c>
      <c r="M195" s="695" t="s">
        <v>7</v>
      </c>
      <c r="N195" s="1303"/>
      <c r="O195" s="1304"/>
      <c r="P195" s="1304"/>
      <c r="Q195" s="1304"/>
      <c r="R195" s="1304"/>
      <c r="S195" s="1304"/>
      <c r="T195" s="1304"/>
      <c r="U195" s="1304"/>
      <c r="V195" s="1304"/>
      <c r="W195" s="1304"/>
      <c r="X195" s="1304"/>
      <c r="Y195" s="1304"/>
      <c r="Z195" s="1304"/>
      <c r="AA195" s="1304"/>
      <c r="AB195" s="1304"/>
      <c r="AC195" s="1304"/>
      <c r="AD195" s="1304"/>
      <c r="AE195" s="1304"/>
      <c r="AF195" s="1305"/>
      <c r="AG195" s="719" t="s">
        <v>635</v>
      </c>
      <c r="AH195" s="721"/>
      <c r="AI195" s="721"/>
      <c r="AJ195" s="721"/>
      <c r="AK195" s="721"/>
      <c r="AL195" s="721"/>
      <c r="AM195" s="721"/>
      <c r="AN195" s="721"/>
      <c r="AO195" s="721"/>
      <c r="AP195" s="721"/>
      <c r="AQ195" s="721"/>
      <c r="AR195" s="721"/>
    </row>
    <row r="196" spans="1:46" s="687" customFormat="1" ht="15" customHeight="1">
      <c r="A196" s="1209"/>
      <c r="B196" s="1209"/>
      <c r="C196" s="1209"/>
      <c r="D196" s="1209">
        <v>1</v>
      </c>
      <c r="E196" s="1017"/>
      <c r="F196" s="1010"/>
      <c r="G196" s="1019"/>
      <c r="H196" s="1020"/>
      <c r="I196" s="999"/>
      <c r="J196" s="994"/>
      <c r="K196" s="992"/>
      <c r="L196" s="726" t="str">
        <f>mergeValue(A196) &amp;"."&amp; mergeValue(B196)&amp;"."&amp; mergeValue(C196)&amp;"."&amp; mergeValue(D196)</f>
        <v>1.1.1.1</v>
      </c>
      <c r="M196" s="696" t="s">
        <v>22</v>
      </c>
      <c r="N196" s="1303"/>
      <c r="O196" s="1304"/>
      <c r="P196" s="1304"/>
      <c r="Q196" s="1304"/>
      <c r="R196" s="1304"/>
      <c r="S196" s="1304"/>
      <c r="T196" s="1304"/>
      <c r="U196" s="1304"/>
      <c r="V196" s="1304"/>
      <c r="W196" s="1304"/>
      <c r="X196" s="1304"/>
      <c r="Y196" s="1304"/>
      <c r="Z196" s="1304"/>
      <c r="AA196" s="1304"/>
      <c r="AB196" s="1304"/>
      <c r="AC196" s="1304"/>
      <c r="AD196" s="1304"/>
      <c r="AE196" s="1304"/>
      <c r="AF196" s="1305"/>
      <c r="AG196" s="719" t="s">
        <v>682</v>
      </c>
      <c r="AH196" s="721"/>
      <c r="AI196" s="721"/>
      <c r="AJ196" s="721"/>
      <c r="AK196" s="721"/>
      <c r="AL196" s="721"/>
      <c r="AM196" s="721"/>
      <c r="AN196" s="721"/>
      <c r="AO196" s="721"/>
      <c r="AP196" s="721"/>
      <c r="AQ196" s="721"/>
      <c r="AR196" s="721"/>
    </row>
    <row r="197" spans="1:46" s="687" customFormat="1" ht="17.100000000000001" customHeight="1">
      <c r="A197" s="1209"/>
      <c r="B197" s="1209"/>
      <c r="C197" s="1209"/>
      <c r="D197" s="1209"/>
      <c r="E197" s="1209">
        <v>1</v>
      </c>
      <c r="F197" s="1010"/>
      <c r="G197" s="1019"/>
      <c r="H197" s="1020"/>
      <c r="I197" s="1021"/>
      <c r="J197" s="1011"/>
      <c r="K197" s="1154"/>
      <c r="L197" s="1270" t="str">
        <f>mergeValue(A197) &amp;"."&amp; mergeValue(B197)&amp;"."&amp; mergeValue(C197)&amp;"."&amp; mergeValue(D197)&amp;"."&amp; mergeValue(E197)</f>
        <v>1.1.1.1.1</v>
      </c>
      <c r="M197" s="1271"/>
      <c r="N197" s="1216" t="s">
        <v>85</v>
      </c>
      <c r="O197" s="1278"/>
      <c r="P197" s="1276">
        <v>1</v>
      </c>
      <c r="Q197" s="1328"/>
      <c r="R197" s="1216" t="s">
        <v>85</v>
      </c>
      <c r="S197" s="1278"/>
      <c r="T197" s="1276">
        <v>1</v>
      </c>
      <c r="U197" s="1328"/>
      <c r="V197" s="1216" t="s">
        <v>85</v>
      </c>
      <c r="W197" s="703"/>
      <c r="X197" s="691">
        <v>1</v>
      </c>
      <c r="Y197" s="1098"/>
      <c r="Z197" s="673"/>
      <c r="AA197" s="673"/>
      <c r="AB197" s="1251"/>
      <c r="AC197" s="1216" t="s">
        <v>84</v>
      </c>
      <c r="AD197" s="1251"/>
      <c r="AE197" s="1216" t="s">
        <v>84</v>
      </c>
      <c r="AF197" s="717"/>
      <c r="AG197" s="1273" t="s">
        <v>683</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9"/>
      <c r="B198" s="1209"/>
      <c r="C198" s="1209"/>
      <c r="D198" s="1209"/>
      <c r="E198" s="1209"/>
      <c r="F198" s="1010"/>
      <c r="G198" s="1019"/>
      <c r="H198" s="1020"/>
      <c r="I198" s="1021"/>
      <c r="J198" s="1011"/>
      <c r="K198" s="1154"/>
      <c r="L198" s="1270"/>
      <c r="M198" s="1271"/>
      <c r="N198" s="1216"/>
      <c r="O198" s="1278"/>
      <c r="P198" s="1276"/>
      <c r="Q198" s="1328"/>
      <c r="R198" s="1216"/>
      <c r="S198" s="1278"/>
      <c r="T198" s="1276"/>
      <c r="U198" s="1328"/>
      <c r="V198" s="1216"/>
      <c r="W198" s="728"/>
      <c r="X198" s="707"/>
      <c r="Y198" s="707"/>
      <c r="Z198" s="709"/>
      <c r="AA198" s="605" t="str">
        <f>AB197 &amp; "-" &amp; AD197</f>
        <v>-</v>
      </c>
      <c r="AB198" s="1215"/>
      <c r="AC198" s="1216"/>
      <c r="AD198" s="1215"/>
      <c r="AE198" s="1216"/>
      <c r="AF198" s="675"/>
      <c r="AG198" s="1274"/>
      <c r="AH198" s="721"/>
      <c r="AI198" s="724"/>
      <c r="AJ198" s="724"/>
      <c r="AK198" s="724"/>
      <c r="AL198" s="724"/>
      <c r="AM198" s="724"/>
      <c r="AN198" s="724"/>
      <c r="AO198" s="721"/>
      <c r="AP198" s="721"/>
      <c r="AQ198" s="721"/>
      <c r="AR198" s="721"/>
    </row>
    <row r="199" spans="1:46" s="687" customFormat="1" ht="17.100000000000001" customHeight="1">
      <c r="A199" s="1209"/>
      <c r="B199" s="1209"/>
      <c r="C199" s="1209"/>
      <c r="D199" s="1209"/>
      <c r="E199" s="1209"/>
      <c r="F199" s="1010"/>
      <c r="G199" s="1019"/>
      <c r="H199" s="1020"/>
      <c r="I199" s="1021"/>
      <c r="J199" s="1011"/>
      <c r="K199" s="1154"/>
      <c r="L199" s="1270"/>
      <c r="M199" s="1271"/>
      <c r="N199" s="1216"/>
      <c r="O199" s="1278"/>
      <c r="P199" s="1276"/>
      <c r="Q199" s="1328"/>
      <c r="R199" s="1216"/>
      <c r="S199" s="604"/>
      <c r="T199" s="700"/>
      <c r="U199" s="707"/>
      <c r="V199" s="708"/>
      <c r="W199" s="708"/>
      <c r="X199" s="708"/>
      <c r="Y199" s="708"/>
      <c r="Z199" s="709"/>
      <c r="AA199" s="709"/>
      <c r="AB199" s="710"/>
      <c r="AC199" s="706"/>
      <c r="AD199" s="706"/>
      <c r="AE199" s="710"/>
      <c r="AF199" s="706"/>
      <c r="AG199" s="1274"/>
      <c r="AH199" s="721"/>
      <c r="AI199" s="724"/>
      <c r="AJ199" s="724"/>
      <c r="AK199" s="724"/>
      <c r="AL199" s="724"/>
      <c r="AM199" s="724"/>
      <c r="AN199" s="724"/>
      <c r="AO199" s="721"/>
      <c r="AP199" s="721"/>
      <c r="AQ199" s="721"/>
      <c r="AR199" s="721"/>
    </row>
    <row r="200" spans="1:46" s="687" customFormat="1" ht="17.100000000000001" customHeight="1">
      <c r="A200" s="1209"/>
      <c r="B200" s="1209"/>
      <c r="C200" s="1209"/>
      <c r="D200" s="1209"/>
      <c r="E200" s="1209"/>
      <c r="F200" s="1010"/>
      <c r="G200" s="1019"/>
      <c r="H200" s="1020"/>
      <c r="I200" s="1021"/>
      <c r="J200" s="1011"/>
      <c r="K200" s="1154"/>
      <c r="L200" s="1270"/>
      <c r="M200" s="1271"/>
      <c r="N200" s="1216"/>
      <c r="O200" s="711"/>
      <c r="P200" s="713"/>
      <c r="Q200" s="712"/>
      <c r="R200" s="708"/>
      <c r="S200" s="708"/>
      <c r="T200" s="708"/>
      <c r="U200" s="708"/>
      <c r="V200" s="708"/>
      <c r="W200" s="708"/>
      <c r="X200" s="708"/>
      <c r="Y200" s="708"/>
      <c r="Z200" s="709"/>
      <c r="AA200" s="709"/>
      <c r="AB200" s="710"/>
      <c r="AC200" s="706"/>
      <c r="AD200" s="706"/>
      <c r="AE200" s="710"/>
      <c r="AF200" s="706"/>
      <c r="AG200" s="1274"/>
      <c r="AH200" s="721"/>
      <c r="AI200" s="724"/>
      <c r="AJ200" s="724"/>
      <c r="AK200" s="724"/>
      <c r="AL200" s="724"/>
      <c r="AM200" s="724"/>
      <c r="AN200" s="724"/>
      <c r="AO200" s="721"/>
      <c r="AP200" s="721"/>
      <c r="AQ200" s="721"/>
      <c r="AR200" s="721"/>
    </row>
    <row r="201" spans="1:46" s="686" customFormat="1" ht="15" customHeight="1">
      <c r="A201" s="1209"/>
      <c r="B201" s="1209"/>
      <c r="C201" s="1209"/>
      <c r="D201" s="1209"/>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5"/>
      <c r="AH201" s="723"/>
      <c r="AI201" s="723"/>
      <c r="AJ201" s="725"/>
      <c r="AK201" s="725"/>
      <c r="AL201" s="725"/>
      <c r="AM201" s="725"/>
      <c r="AN201" s="725"/>
      <c r="AO201" s="723"/>
      <c r="AP201" s="723"/>
      <c r="AQ201" s="723"/>
      <c r="AR201" s="723"/>
    </row>
    <row r="202" spans="1:46" s="686" customFormat="1" ht="15" customHeight="1">
      <c r="A202" s="1209"/>
      <c r="B202" s="1209"/>
      <c r="C202" s="1209"/>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9"/>
      <c r="B203" s="1209"/>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9"/>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1"/>
      <c r="R207" s="157"/>
      <c r="S207" s="157"/>
      <c r="T207" s="157"/>
      <c r="U207" s="1211"/>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1"/>
      <c r="R208" s="157"/>
      <c r="S208" s="157"/>
      <c r="T208" s="157"/>
      <c r="U208" s="1211"/>
      <c r="V208" s="157"/>
      <c r="W208" s="157"/>
      <c r="X208" s="157"/>
      <c r="Y208" s="157"/>
      <c r="Z208" s="157"/>
      <c r="AA208" s="157"/>
      <c r="AB208" s="157"/>
      <c r="AC208" s="157"/>
    </row>
    <row r="209" spans="1:83" ht="15" customHeight="1">
      <c r="G209" s="156"/>
      <c r="H209" s="157"/>
      <c r="I209" s="157"/>
      <c r="J209" s="85"/>
      <c r="K209" s="157"/>
      <c r="L209" s="157"/>
      <c r="M209" s="157"/>
      <c r="N209" s="157"/>
      <c r="O209" s="157"/>
      <c r="Q209" s="1211"/>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9" t="s">
        <v>85</v>
      </c>
      <c r="O211" s="1278"/>
      <c r="P211" s="1276">
        <v>1</v>
      </c>
      <c r="Q211" s="1291"/>
      <c r="R211" s="1216" t="s">
        <v>84</v>
      </c>
      <c r="S211" s="1310"/>
      <c r="T211" s="1301">
        <v>1</v>
      </c>
      <c r="U211" s="1212"/>
      <c r="V211" s="1216"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9"/>
      <c r="O212" s="1278"/>
      <c r="P212" s="1276"/>
      <c r="Q212" s="1291"/>
      <c r="R212" s="1216"/>
      <c r="S212" s="1311"/>
      <c r="T212" s="1302"/>
      <c r="U212" s="1212"/>
      <c r="V212" s="1216"/>
      <c r="W212" s="738"/>
      <c r="X212" s="738"/>
      <c r="Y212" s="738" t="s">
        <v>715</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9"/>
      <c r="O213" s="1278"/>
      <c r="P213" s="1276"/>
      <c r="Q213" s="1291"/>
      <c r="R213" s="1216"/>
      <c r="S213" s="735"/>
      <c r="T213" s="735"/>
      <c r="U213" s="738" t="s">
        <v>716</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6"/>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748</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9">
        <v>1</v>
      </c>
      <c r="B220" s="885"/>
      <c r="C220" s="885"/>
      <c r="D220" s="885"/>
      <c r="E220" s="886"/>
      <c r="F220" s="887"/>
      <c r="G220" s="887"/>
      <c r="H220" s="887"/>
      <c r="I220" s="888"/>
      <c r="J220" s="883"/>
      <c r="K220" s="890"/>
      <c r="L220" s="783">
        <f>mergeValue(A220)</f>
        <v>1</v>
      </c>
      <c r="M220" s="643" t="s">
        <v>20</v>
      </c>
      <c r="N220" s="648"/>
      <c r="O220" s="1294"/>
      <c r="P220" s="1295"/>
      <c r="Q220" s="1295"/>
      <c r="R220" s="1295"/>
      <c r="S220" s="1295"/>
      <c r="T220" s="1295"/>
      <c r="U220" s="1295"/>
      <c r="V220" s="1296"/>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9"/>
      <c r="B221" s="1209">
        <v>1</v>
      </c>
      <c r="C221" s="885"/>
      <c r="D221" s="885"/>
      <c r="E221" s="887"/>
      <c r="F221" s="887"/>
      <c r="G221" s="887"/>
      <c r="H221" s="887"/>
      <c r="I221" s="882"/>
      <c r="J221" s="881"/>
      <c r="K221" s="884"/>
      <c r="L221" s="783" t="str">
        <f>mergeValue(A221) &amp;"."&amp; mergeValue(B221)</f>
        <v>1.1</v>
      </c>
      <c r="M221" s="694" t="s">
        <v>16</v>
      </c>
      <c r="N221" s="648"/>
      <c r="O221" s="1294"/>
      <c r="P221" s="1295"/>
      <c r="Q221" s="1295"/>
      <c r="R221" s="1295"/>
      <c r="S221" s="1295"/>
      <c r="T221" s="1295"/>
      <c r="U221" s="1295"/>
      <c r="V221" s="1296"/>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9"/>
      <c r="B222" s="1209"/>
      <c r="C222" s="1209">
        <v>1</v>
      </c>
      <c r="D222" s="885"/>
      <c r="E222" s="887"/>
      <c r="F222" s="887"/>
      <c r="G222" s="887"/>
      <c r="H222" s="887"/>
      <c r="I222" s="889"/>
      <c r="J222" s="881"/>
      <c r="K222" s="884"/>
      <c r="L222" s="783" t="str">
        <f>mergeValue(A222) &amp;"."&amp; mergeValue(B222)&amp;"."&amp; mergeValue(C222)</f>
        <v>1.1.1</v>
      </c>
      <c r="M222" s="695" t="s">
        <v>7</v>
      </c>
      <c r="N222" s="648"/>
      <c r="O222" s="1294"/>
      <c r="P222" s="1295"/>
      <c r="Q222" s="1295"/>
      <c r="R222" s="1295"/>
      <c r="S222" s="1295"/>
      <c r="T222" s="1295"/>
      <c r="U222" s="1295"/>
      <c r="V222" s="1296"/>
      <c r="W222" s="632" t="s">
        <v>635</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9"/>
      <c r="B223" s="1209"/>
      <c r="C223" s="1209"/>
      <c r="D223" s="1209">
        <v>1</v>
      </c>
      <c r="E223" s="887"/>
      <c r="F223" s="887"/>
      <c r="G223" s="887"/>
      <c r="H223" s="887"/>
      <c r="I223" s="889"/>
      <c r="J223" s="881"/>
      <c r="K223" s="884"/>
      <c r="L223" s="783" t="str">
        <f>mergeValue(A223) &amp;"."&amp; mergeValue(B223)&amp;"."&amp; mergeValue(C223)&amp;"."&amp; mergeValue(D223)</f>
        <v>1.1.1.1</v>
      </c>
      <c r="M223" s="696" t="s">
        <v>22</v>
      </c>
      <c r="N223" s="648"/>
      <c r="O223" s="1294"/>
      <c r="P223" s="1295"/>
      <c r="Q223" s="1295"/>
      <c r="R223" s="1295"/>
      <c r="S223" s="1295"/>
      <c r="T223" s="1295"/>
      <c r="U223" s="1295"/>
      <c r="V223" s="1296"/>
      <c r="W223" s="632" t="s">
        <v>636</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9"/>
      <c r="B224" s="1209"/>
      <c r="C224" s="1209"/>
      <c r="D224" s="1209"/>
      <c r="E224" s="1209">
        <v>1</v>
      </c>
      <c r="F224" s="887"/>
      <c r="G224" s="887"/>
      <c r="H224" s="885">
        <v>1</v>
      </c>
      <c r="I224" s="1209">
        <v>1</v>
      </c>
      <c r="J224" s="887"/>
      <c r="K224" s="892"/>
      <c r="L224" s="783" t="str">
        <f>mergeValue(A224) &amp;"."&amp; mergeValue(B224)&amp;"."&amp; mergeValue(C224)&amp;"."&amp; mergeValue(D224)&amp;"."&amp; mergeValue(E224)</f>
        <v>1.1.1.1.1</v>
      </c>
      <c r="M224" s="556" t="s">
        <v>9</v>
      </c>
      <c r="N224" s="648"/>
      <c r="O224" s="1212"/>
      <c r="P224" s="1213"/>
      <c r="Q224" s="1213"/>
      <c r="R224" s="1213"/>
      <c r="S224" s="1213"/>
      <c r="T224" s="1213"/>
      <c r="U224" s="1213"/>
      <c r="V224" s="1214"/>
      <c r="W224" s="632" t="s">
        <v>640</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9"/>
      <c r="B225" s="1209"/>
      <c r="C225" s="1209"/>
      <c r="D225" s="1209"/>
      <c r="E225" s="1209"/>
      <c r="F225" s="1209">
        <v>1</v>
      </c>
      <c r="G225" s="885"/>
      <c r="H225" s="885"/>
      <c r="I225" s="1209"/>
      <c r="J225" s="1209">
        <v>1</v>
      </c>
      <c r="K225" s="893"/>
      <c r="L225" s="783" t="str">
        <f>mergeValue(A225) &amp;"."&amp; mergeValue(B225)&amp;"."&amp; mergeValue(C225)&amp;"."&amp; mergeValue(D225)&amp;"."&amp; mergeValue(E225)&amp;"."&amp; mergeValue(F225)</f>
        <v>1.1.1.1.1.1</v>
      </c>
      <c r="M225" s="557" t="s">
        <v>10</v>
      </c>
      <c r="N225" s="648"/>
      <c r="O225" s="1212"/>
      <c r="P225" s="1213"/>
      <c r="Q225" s="1213"/>
      <c r="R225" s="1213"/>
      <c r="S225" s="1213"/>
      <c r="T225" s="1213"/>
      <c r="U225" s="1213"/>
      <c r="V225" s="1214"/>
      <c r="W225" s="632" t="s">
        <v>638</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9"/>
      <c r="B226" s="1209"/>
      <c r="C226" s="1209"/>
      <c r="D226" s="1209"/>
      <c r="E226" s="1209"/>
      <c r="F226" s="1209"/>
      <c r="G226" s="885">
        <v>1</v>
      </c>
      <c r="H226" s="885"/>
      <c r="I226" s="1209"/>
      <c r="J226" s="1209"/>
      <c r="K226" s="893">
        <v>1</v>
      </c>
      <c r="L226" s="783" t="str">
        <f>mergeValue(A226) &amp;"."&amp; mergeValue(B226)&amp;"."&amp; mergeValue(C226)&amp;"."&amp; mergeValue(D226)&amp;"."&amp; mergeValue(E226)&amp;"."&amp; mergeValue(F226)&amp;"."&amp; mergeValue(G226)</f>
        <v>1.1.1.1.1.1.1</v>
      </c>
      <c r="M226" s="1071"/>
      <c r="N226" s="648"/>
      <c r="O226" s="765"/>
      <c r="P226" s="765"/>
      <c r="Q226" s="765"/>
      <c r="R226" s="1215"/>
      <c r="S226" s="1216" t="s">
        <v>84</v>
      </c>
      <c r="T226" s="1215"/>
      <c r="U226" s="1216" t="s">
        <v>84</v>
      </c>
      <c r="V226" s="765"/>
      <c r="W226" s="1208" t="s">
        <v>657</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9"/>
      <c r="B227" s="1209"/>
      <c r="C227" s="1209"/>
      <c r="D227" s="1209"/>
      <c r="E227" s="1209"/>
      <c r="F227" s="1209"/>
      <c r="G227" s="885"/>
      <c r="H227" s="885"/>
      <c r="I227" s="1209"/>
      <c r="J227" s="1209"/>
      <c r="K227" s="893"/>
      <c r="L227" s="802"/>
      <c r="M227" s="648"/>
      <c r="N227" s="648"/>
      <c r="O227" s="765"/>
      <c r="P227" s="765"/>
      <c r="Q227" s="771" t="str">
        <f>R226 &amp; "-" &amp; T226</f>
        <v>-</v>
      </c>
      <c r="R227" s="1215"/>
      <c r="S227" s="1216"/>
      <c r="T227" s="1215"/>
      <c r="U227" s="1216"/>
      <c r="V227" s="765"/>
      <c r="W227" s="1208"/>
      <c r="X227" s="810"/>
      <c r="Y227" s="831"/>
      <c r="Z227" s="831" t="str">
        <f t="shared" si="3"/>
        <v/>
      </c>
      <c r="AA227" s="831"/>
      <c r="AB227" s="831"/>
      <c r="AC227" s="831"/>
      <c r="AD227" s="810"/>
      <c r="AE227" s="810"/>
      <c r="AF227" s="810"/>
      <c r="AG227" s="810"/>
      <c r="AH227" s="810"/>
      <c r="AI227" s="810"/>
      <c r="AJ227" s="810"/>
    </row>
    <row r="228" spans="1:36" s="801" customFormat="1" ht="15" customHeight="1">
      <c r="A228" s="1209"/>
      <c r="B228" s="1209"/>
      <c r="C228" s="1209"/>
      <c r="D228" s="1209"/>
      <c r="E228" s="1209"/>
      <c r="F228" s="1209"/>
      <c r="G228" s="887"/>
      <c r="H228" s="885"/>
      <c r="I228" s="1209"/>
      <c r="J228" s="1209"/>
      <c r="K228" s="892"/>
      <c r="L228" s="690"/>
      <c r="M228" s="559" t="s">
        <v>25</v>
      </c>
      <c r="N228" s="767"/>
      <c r="O228" s="767"/>
      <c r="P228" s="767"/>
      <c r="Q228" s="767"/>
      <c r="R228" s="767"/>
      <c r="S228" s="767"/>
      <c r="T228" s="767"/>
      <c r="U228" s="767"/>
      <c r="V228" s="764"/>
      <c r="W228" s="1208"/>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9"/>
      <c r="B229" s="1209"/>
      <c r="C229" s="1209"/>
      <c r="D229" s="1209"/>
      <c r="E229" s="1209"/>
      <c r="F229" s="887"/>
      <c r="G229" s="887"/>
      <c r="H229" s="885"/>
      <c r="I229" s="1209"/>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9"/>
      <c r="B230" s="1209"/>
      <c r="C230" s="1209"/>
      <c r="D230" s="1209"/>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9"/>
      <c r="B231" s="1209"/>
      <c r="C231" s="1209"/>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9"/>
      <c r="B232" s="1209"/>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9"/>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9">
        <v>1</v>
      </c>
      <c r="B238" s="1017"/>
      <c r="C238" s="1017"/>
      <c r="D238" s="1017"/>
      <c r="E238" s="983"/>
      <c r="F238" s="1028"/>
      <c r="G238" s="1028"/>
      <c r="H238" s="1028"/>
      <c r="I238" s="985"/>
      <c r="J238" s="981"/>
      <c r="K238" s="965"/>
      <c r="L238" s="1032">
        <f>mergeValue(A238)</f>
        <v>1</v>
      </c>
      <c r="M238" s="643" t="s">
        <v>20</v>
      </c>
      <c r="N238" s="648"/>
      <c r="O238" s="1294"/>
      <c r="P238" s="1295"/>
      <c r="Q238" s="1295"/>
      <c r="R238" s="1295"/>
      <c r="S238" s="1295"/>
      <c r="T238" s="1295"/>
      <c r="U238" s="1295"/>
      <c r="V238" s="1296"/>
      <c r="W238" s="632" t="s">
        <v>477</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9"/>
      <c r="B239" s="1209">
        <v>1</v>
      </c>
      <c r="C239" s="1017"/>
      <c r="D239" s="1017"/>
      <c r="E239" s="1028"/>
      <c r="F239" s="1028"/>
      <c r="G239" s="1028"/>
      <c r="H239" s="1028"/>
      <c r="I239" s="1023"/>
      <c r="J239" s="956"/>
      <c r="K239" s="959"/>
      <c r="L239" s="1032" t="str">
        <f>mergeValue(A239) &amp;"."&amp; mergeValue(B239)</f>
        <v>1.1</v>
      </c>
      <c r="M239" s="694" t="s">
        <v>16</v>
      </c>
      <c r="N239" s="648"/>
      <c r="O239" s="1294"/>
      <c r="P239" s="1295"/>
      <c r="Q239" s="1295"/>
      <c r="R239" s="1295"/>
      <c r="S239" s="1295"/>
      <c r="T239" s="1295"/>
      <c r="U239" s="1295"/>
      <c r="V239" s="1296"/>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9"/>
      <c r="B240" s="1209"/>
      <c r="C240" s="1209">
        <v>1</v>
      </c>
      <c r="D240" s="1017"/>
      <c r="E240" s="1028"/>
      <c r="F240" s="1028"/>
      <c r="G240" s="1028"/>
      <c r="H240" s="1028"/>
      <c r="I240" s="964"/>
      <c r="J240" s="956"/>
      <c r="K240" s="959"/>
      <c r="L240" s="1032" t="str">
        <f>mergeValue(A240) &amp;"."&amp; mergeValue(B240)&amp;"."&amp; mergeValue(C240)</f>
        <v>1.1.1</v>
      </c>
      <c r="M240" s="695" t="s">
        <v>7</v>
      </c>
      <c r="N240" s="648"/>
      <c r="O240" s="1294"/>
      <c r="P240" s="1295"/>
      <c r="Q240" s="1295"/>
      <c r="R240" s="1295"/>
      <c r="S240" s="1295"/>
      <c r="T240" s="1295"/>
      <c r="U240" s="1295"/>
      <c r="V240" s="1296"/>
      <c r="W240" s="632" t="s">
        <v>635</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9"/>
      <c r="B241" s="1209"/>
      <c r="C241" s="1209"/>
      <c r="D241" s="1209">
        <v>1</v>
      </c>
      <c r="E241" s="1028"/>
      <c r="F241" s="1028"/>
      <c r="G241" s="1028"/>
      <c r="H241" s="1028"/>
      <c r="I241" s="964"/>
      <c r="J241" s="956"/>
      <c r="K241" s="959"/>
      <c r="L241" s="1032" t="str">
        <f>mergeValue(A241) &amp;"."&amp; mergeValue(B241)&amp;"."&amp; mergeValue(C241)&amp;"."&amp; mergeValue(D241)</f>
        <v>1.1.1.1</v>
      </c>
      <c r="M241" s="696" t="s">
        <v>22</v>
      </c>
      <c r="N241" s="648"/>
      <c r="O241" s="1294"/>
      <c r="P241" s="1295"/>
      <c r="Q241" s="1295"/>
      <c r="R241" s="1295"/>
      <c r="S241" s="1295"/>
      <c r="T241" s="1295"/>
      <c r="U241" s="1295"/>
      <c r="V241" s="1296"/>
      <c r="W241" s="632" t="s">
        <v>636</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9"/>
      <c r="B242" s="1209"/>
      <c r="C242" s="1209"/>
      <c r="D242" s="1209"/>
      <c r="E242" s="1209">
        <v>1</v>
      </c>
      <c r="F242" s="1028"/>
      <c r="G242" s="1028"/>
      <c r="H242" s="1017">
        <v>1</v>
      </c>
      <c r="I242" s="1209">
        <v>1</v>
      </c>
      <c r="J242" s="1028"/>
      <c r="K242" s="967"/>
      <c r="L242" s="1032" t="str">
        <f>mergeValue(A242) &amp;"."&amp; mergeValue(B242)&amp;"."&amp; mergeValue(C242)&amp;"."&amp; mergeValue(D242)&amp;"."&amp; mergeValue(E242)</f>
        <v>1.1.1.1.1</v>
      </c>
      <c r="M242" s="556" t="s">
        <v>9</v>
      </c>
      <c r="N242" s="648"/>
      <c r="O242" s="1212"/>
      <c r="P242" s="1213"/>
      <c r="Q242" s="1213"/>
      <c r="R242" s="1213"/>
      <c r="S242" s="1213"/>
      <c r="T242" s="1213"/>
      <c r="U242" s="1213"/>
      <c r="V242" s="1214"/>
      <c r="W242" s="632" t="s">
        <v>640</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9"/>
      <c r="B243" s="1209"/>
      <c r="C243" s="1209"/>
      <c r="D243" s="1209"/>
      <c r="E243" s="1209"/>
      <c r="F243" s="1209">
        <v>1</v>
      </c>
      <c r="G243" s="1017"/>
      <c r="H243" s="1017"/>
      <c r="I243" s="1209"/>
      <c r="J243" s="1209">
        <v>1</v>
      </c>
      <c r="K243" s="968"/>
      <c r="L243" s="1032" t="str">
        <f>mergeValue(A243) &amp;"."&amp; mergeValue(B243)&amp;"."&amp; mergeValue(C243)&amp;"."&amp; mergeValue(D243)&amp;"."&amp; mergeValue(E243)&amp;"."&amp; mergeValue(F243)</f>
        <v>1.1.1.1.1.1</v>
      </c>
      <c r="M243" s="557" t="s">
        <v>10</v>
      </c>
      <c r="N243" s="648"/>
      <c r="O243" s="1212"/>
      <c r="P243" s="1213"/>
      <c r="Q243" s="1213"/>
      <c r="R243" s="1213"/>
      <c r="S243" s="1213"/>
      <c r="T243" s="1213"/>
      <c r="U243" s="1213"/>
      <c r="V243" s="1214"/>
      <c r="W243" s="632" t="s">
        <v>638</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9"/>
      <c r="B244" s="1209"/>
      <c r="C244" s="1209"/>
      <c r="D244" s="1209"/>
      <c r="E244" s="1209"/>
      <c r="F244" s="1209"/>
      <c r="G244" s="1017">
        <v>1</v>
      </c>
      <c r="H244" s="1017"/>
      <c r="I244" s="1209"/>
      <c r="J244" s="1209"/>
      <c r="K244" s="968">
        <v>1</v>
      </c>
      <c r="L244" s="1032" t="str">
        <f>mergeValue(A244) &amp;"."&amp; mergeValue(B244)&amp;"."&amp; mergeValue(C244)&amp;"."&amp; mergeValue(D244)&amp;"."&amp; mergeValue(E244)&amp;"."&amp; mergeValue(F244)&amp;"."&amp; mergeValue(G244)</f>
        <v>1.1.1.1.1.1.1</v>
      </c>
      <c r="M244" s="1071"/>
      <c r="N244" s="648"/>
      <c r="O244" s="765"/>
      <c r="P244" s="765"/>
      <c r="Q244" s="1096"/>
      <c r="R244" s="1215"/>
      <c r="S244" s="1216" t="s">
        <v>84</v>
      </c>
      <c r="T244" s="1215"/>
      <c r="U244" s="1216" t="s">
        <v>84</v>
      </c>
      <c r="V244" s="765"/>
      <c r="W244" s="1226" t="s">
        <v>657</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9"/>
      <c r="B245" s="1209"/>
      <c r="C245" s="1209"/>
      <c r="D245" s="1209"/>
      <c r="E245" s="1209"/>
      <c r="F245" s="1209"/>
      <c r="G245" s="1017"/>
      <c r="H245" s="1017"/>
      <c r="I245" s="1209"/>
      <c r="J245" s="1209"/>
      <c r="K245" s="968"/>
      <c r="L245" s="802"/>
      <c r="M245" s="648"/>
      <c r="N245" s="648"/>
      <c r="O245" s="765"/>
      <c r="P245" s="765"/>
      <c r="Q245" s="771" t="str">
        <f>R244 &amp; "-" &amp; T244</f>
        <v>-</v>
      </c>
      <c r="R245" s="1215"/>
      <c r="S245" s="1216"/>
      <c r="T245" s="1215"/>
      <c r="U245" s="1216"/>
      <c r="V245" s="765"/>
      <c r="W245" s="1227"/>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9"/>
      <c r="B246" s="1209"/>
      <c r="C246" s="1209"/>
      <c r="D246" s="1209"/>
      <c r="E246" s="1209"/>
      <c r="F246" s="1209"/>
      <c r="G246" s="1028"/>
      <c r="H246" s="1017"/>
      <c r="I246" s="1209"/>
      <c r="J246" s="1209"/>
      <c r="K246" s="967"/>
      <c r="L246" s="690"/>
      <c r="M246" s="559" t="s">
        <v>25</v>
      </c>
      <c r="N246" s="1008"/>
      <c r="O246" s="1008"/>
      <c r="P246" s="1008"/>
      <c r="Q246" s="1008"/>
      <c r="R246" s="1008"/>
      <c r="S246" s="1008"/>
      <c r="T246" s="1008"/>
      <c r="U246" s="1008"/>
      <c r="V246" s="764"/>
      <c r="W246" s="1228"/>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9"/>
      <c r="B247" s="1209"/>
      <c r="C247" s="1209"/>
      <c r="D247" s="1209"/>
      <c r="E247" s="1209"/>
      <c r="F247" s="1028"/>
      <c r="G247" s="1028"/>
      <c r="H247" s="1017"/>
      <c r="I247" s="1209"/>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9"/>
      <c r="B248" s="1209"/>
      <c r="C248" s="1209"/>
      <c r="D248" s="1209"/>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9"/>
      <c r="B249" s="1209"/>
      <c r="C249" s="1209"/>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9"/>
      <c r="B250" s="1209"/>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9"/>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8"/>
      <c r="D297" s="1155">
        <v>1</v>
      </c>
      <c r="E297" s="1211"/>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8"/>
      <c r="D298" s="1155"/>
      <c r="E298" s="121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9"/>
      <c r="D302" s="249"/>
      <c r="E302" s="456"/>
      <c r="F302" s="1300"/>
      <c r="G302" s="1155">
        <v>0</v>
      </c>
      <c r="H302" s="1297"/>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9"/>
      <c r="D303" s="249"/>
      <c r="E303" s="456"/>
      <c r="F303" s="1300"/>
      <c r="G303" s="1155"/>
      <c r="H303" s="129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07">
        <v>1</v>
      </c>
      <c r="B337" s="214"/>
      <c r="C337" s="214"/>
      <c r="D337" s="214"/>
      <c r="F337" s="335" t="str">
        <f>"2." &amp;mergeValue(A337)</f>
        <v>2.1</v>
      </c>
      <c r="G337" s="417" t="s">
        <v>495</v>
      </c>
      <c r="H337" s="317"/>
      <c r="I337" s="196" t="s">
        <v>592</v>
      </c>
      <c r="J337" s="334"/>
      <c r="K337" s="214"/>
      <c r="L337" s="214"/>
      <c r="M337" s="214"/>
      <c r="N337" s="214"/>
      <c r="O337" s="214"/>
      <c r="P337" s="214"/>
      <c r="Q337" s="214"/>
      <c r="R337" s="214"/>
      <c r="S337" s="214"/>
      <c r="T337" s="214"/>
    </row>
    <row r="338" spans="1:20" s="190" customFormat="1" ht="90">
      <c r="A338" s="1207"/>
      <c r="B338" s="214"/>
      <c r="C338" s="214"/>
      <c r="D338" s="214"/>
      <c r="F338" s="335" t="str">
        <f>"3." &amp;mergeValue(A338)</f>
        <v>3.1</v>
      </c>
      <c r="G338" s="417" t="s">
        <v>496</v>
      </c>
      <c r="H338" s="317"/>
      <c r="I338" s="196" t="s">
        <v>590</v>
      </c>
      <c r="J338" s="334"/>
      <c r="K338" s="214"/>
      <c r="L338" s="214"/>
      <c r="M338" s="214"/>
      <c r="N338" s="214"/>
      <c r="O338" s="214"/>
      <c r="P338" s="214"/>
      <c r="Q338" s="214"/>
      <c r="R338" s="214"/>
      <c r="S338" s="214"/>
      <c r="T338" s="214"/>
    </row>
    <row r="339" spans="1:20" s="190" customFormat="1" ht="45">
      <c r="A339" s="1207"/>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07"/>
      <c r="B340" s="1207">
        <v>1</v>
      </c>
      <c r="C340" s="342"/>
      <c r="D340" s="342"/>
      <c r="F340" s="335" t="str">
        <f>"4."&amp;mergeValue(A340) &amp;"."&amp;mergeValue(B340)</f>
        <v>4.1.1</v>
      </c>
      <c r="G340" s="324" t="s">
        <v>594</v>
      </c>
      <c r="H340" s="317" t="str">
        <f>IF(region_name="","",region_name)</f>
        <v>Свердловская область</v>
      </c>
      <c r="I340" s="196" t="s">
        <v>500</v>
      </c>
      <c r="J340" s="334"/>
      <c r="K340" s="214"/>
      <c r="L340" s="214"/>
      <c r="M340" s="214"/>
      <c r="N340" s="214"/>
      <c r="O340" s="214"/>
      <c r="P340" s="214"/>
      <c r="Q340" s="214"/>
      <c r="R340" s="214"/>
      <c r="S340" s="214"/>
      <c r="T340" s="214"/>
    </row>
    <row r="341" spans="1:20" s="190" customFormat="1" ht="191.25">
      <c r="A341" s="1207"/>
      <c r="B341" s="1207"/>
      <c r="C341" s="1207">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07"/>
      <c r="B342" s="1207"/>
      <c r="C342" s="1207"/>
      <c r="D342" s="342">
        <v>1</v>
      </c>
      <c r="F342" s="335" t="str">
        <f>"4."&amp;mergeValue(A342) &amp;"."&amp;mergeValue(B342)&amp;"."&amp;mergeValue(C342)&amp;"."&amp;mergeValue(D342)</f>
        <v>4.1.1.1.1</v>
      </c>
      <c r="G342" s="420" t="s">
        <v>499</v>
      </c>
      <c r="H342" s="317"/>
      <c r="I342" s="1208" t="s">
        <v>593</v>
      </c>
      <c r="J342" s="334"/>
      <c r="K342" s="214"/>
      <c r="L342" s="214"/>
      <c r="M342" s="214"/>
      <c r="N342" s="214"/>
      <c r="O342" s="214"/>
      <c r="P342" s="214"/>
      <c r="Q342" s="214"/>
      <c r="R342" s="214"/>
      <c r="S342" s="214"/>
      <c r="T342" s="214"/>
    </row>
    <row r="343" spans="1:20" s="190" customFormat="1" ht="18.75">
      <c r="A343" s="1207"/>
      <c r="B343" s="1207"/>
      <c r="C343" s="1207"/>
      <c r="D343" s="342"/>
      <c r="F343" s="424"/>
      <c r="G343" s="425" t="s">
        <v>4</v>
      </c>
      <c r="H343" s="426"/>
      <c r="I343" s="1208"/>
      <c r="J343" s="334"/>
      <c r="K343" s="214"/>
      <c r="L343" s="214"/>
      <c r="M343" s="214"/>
      <c r="N343" s="214"/>
      <c r="O343" s="214"/>
      <c r="P343" s="214"/>
      <c r="Q343" s="214"/>
      <c r="R343" s="214"/>
      <c r="S343" s="214"/>
      <c r="T343" s="214"/>
    </row>
    <row r="344" spans="1:20" s="190" customFormat="1" ht="18.75">
      <c r="A344" s="1207"/>
      <c r="B344" s="1207"/>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7"/>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leftLabels="1"/>
  <mergeCells count="290">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O145:V145"/>
    <mergeCell ref="O143:V143"/>
    <mergeCell ref="W109:W11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D196:D201"/>
    <mergeCell ref="E197:E200"/>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4:V144"/>
    <mergeCell ref="R91:R92"/>
    <mergeCell ref="S91:S92"/>
    <mergeCell ref="T91:T92"/>
    <mergeCell ref="U91:U92"/>
    <mergeCell ref="W91:W93"/>
    <mergeCell ref="W55:W57"/>
    <mergeCell ref="W73:W75"/>
    <mergeCell ref="O106:AA106"/>
    <mergeCell ref="O107:AA107"/>
    <mergeCell ref="O108:AA108"/>
    <mergeCell ref="U73:U74"/>
    <mergeCell ref="O70:V70"/>
    <mergeCell ref="O71:V71"/>
    <mergeCell ref="O72:V72"/>
    <mergeCell ref="R131:R132"/>
    <mergeCell ref="R73:R74"/>
    <mergeCell ref="S73:S74"/>
    <mergeCell ref="T73:T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D131:AD133"/>
    <mergeCell ref="Y109:Y111"/>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I88:I95"/>
    <mergeCell ref="G109:G112"/>
    <mergeCell ref="F108:F11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B68:B79"/>
    <mergeCell ref="C69:C7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AB110:AB112"/>
    <mergeCell ref="Z109:Z111"/>
    <mergeCell ref="Y131:Y132"/>
    <mergeCell ref="Z131:Z132"/>
    <mergeCell ref="AA131:AA132"/>
    <mergeCell ref="AB131:AB132"/>
    <mergeCell ref="O125:AC125"/>
    <mergeCell ref="O126:AC126"/>
    <mergeCell ref="O127:AC127"/>
    <mergeCell ref="O128:AC128"/>
    <mergeCell ref="O129:AC129"/>
    <mergeCell ref="O130:AC130"/>
    <mergeCell ref="X109:X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L125:WWL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Z125:JZ131 TV125:TV131 ADR125:ADR131 ANN125:ANN131 AXJ125:AXJ131 BHF125:BHF131 BRB125:BRB131 CAX125:CAX131 CKT125:CKT131 CUP125:CUP131 DEL125:DEL131 DOH125:DOH131 DYD125:DYD131 EHZ125:EHZ131 ERV125:ERV131 FBR125:FBR131 FLN125:FLN131 FVJ125:FVJ131 GFF125:GFF131 GPB125:GPB131 GYX125:GYX131 HIT125:HIT131 HSP125:HSP131 ICL125:ICL131 IMH125:IMH131 IWD125:IWD131 JFZ125:JFZ131 JPV125:JPV131 JZR125:JZR131 KJN125:KJN131 KTJ125:KTJ131 LDF125:LDF131 LNB125:LNB131 LWX125:LWX131 MGT125:MGT131 MQP125:MQP131 NAL125:NAL131 NKH125:NKH131 NUD125:NUD131 ODZ125:ODZ131 ONV125:ONV131 OXR125:OXR131 PHN125:PHN131 PRJ125:PRJ131 QBF125:QBF131 QLB125:QLB131 QUX125:QUX131 RET125:RET131 ROP125:ROP131 RYL125:RYL131 SIH125:SIH131 SSD125:SSD131 TBZ125:TBZ131 TLV125:TLV131 TVR125:TVR131 UFN125:UFN131 UPJ125:UPJ131 UZF125:UZF131 VJB125:VJB131 VSX125:VSX131 WCT125:WCT131 WMP125:WMP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N131 WWC91:WWC92 WWJ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V131:JV132 TR131:TR132 ADN131:ADN132 ANJ131:ANJ132 AXF131:AXF132 BHB131:BHB132 BQX131:BQX132 CAT131:CAT132 CKP131:CKP132 CUL131:CUL132 DEH131:DEH132 DOD131:DOD132 DXZ131:DXZ132 EHV131:EHV132 ERR131:ERR132 FBN131:FBN132 FLJ131:FLJ132 FVF131:FVF132 GFB131:GFB132 GOX131:GOX132 GYT131:GYT132 HIP131:HIP132 HSL131:HSL132 ICH131:ICH132 IMD131:IMD132 IVZ131:IVZ132 JFV131:JFV132 JPR131:JPR132 JZN131:JZN132 KJJ131:KJJ132 KTF131:KTF132 LDB131:LDB132 LMX131:LMX132 LWT131:LWT132 MGP131:MGP132 MQL131:MQL132 NAH131:NAH132 NKD131:NKD132 NTZ131:NTZ132 ODV131:ODV132 ONR131:ONR132 OXN131:OXN132 PHJ131:PHJ132 PRF131:PRF132 QBB131:QBB132 QKX131:QKX132 QUT131:QUT132 REP131:REP132 ROL131:ROL132 RYH131:RYH132 SID131:SID132 SRZ131:SRZ132 TBV131:TBV132 TLR131:TLR132 TVN131:TVN132 UFJ131:UFJ132 UPF131:UPF132 UZB131:UZB132 VIX131:VIX132 VST131:VST132 WCP131:WCP132 WML131:WML132 WWH131:WWH132 JX131 TT131 ADP131 ANL131 AXH131 BHD131 BQZ131 CAV131 CKR131 CUN131 DEJ131 DOF131 DYB131 EHX131 ERT131 FBP131 FLL131 FVH131 GFD131 GOZ131 GYV131 HIR131 HSN131 ICJ131 IMF131 IWB131 JFX131 JPT131 JZP131 KJL131 KTH131 LDD131 LMZ131 LWV131 MGR131 MQN131 NAJ131 NKF131 NUB131 ODX131 ONT131 OXP131 PHL131 PRH131 QBD131 QKZ131 QUV131 RER131 RON131 RYJ131 SIF131 SSB131 TBX131 TLT131 TVP131 UFL131 UPH131 UZD131 VIZ131 VSV131 WCR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M131:WMM132 WWI131:WWI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U131:JU132 TQ131:TQ132 ADM131:ADM132 ANI131:ANI132 AXE131:AXE132 BHA131:BHA132 BQW131:BQW132 CAS131:CAS132 CKO131:CKO132 CUK131:CUK132 DEG131:DEG132 DOC131:DOC132 DXY131:DXY132 EHU131:EHU132 ERQ131:ERQ132 FBM131:FBM132 FLI131:FLI132 FVE131:FVE132 GFA131:GFA132 GOW131:GOW132 GYS131:GYS132 HIO131:HIO132 HSK131:HSK132 ICG131:ICG132 IMC131:IMC132 IVY131:IVY132 JFU131:JFU132 JPQ131:JPQ132 JZM131:JZM132 KJI131:KJI132 KTE131:KTE132 LDA131:LDA132 LMW131:LMW132 LWS131:LWS132 MGO131:MGO132 MQK131:MQK132 NAG131:NAG132 NKC131:NKC132 NTY131:NTY132 ODU131:ODU132 ONQ131:ONQ132 OXM131:OXM132 PHI131:PHI132 PRE131:PRE132 QBA131:QBA132 QKW131:QKW132 QUS131:QUS132 REO131:REO132 ROK131:ROK132 RYG131:RYG132 SIC131:SIC132 SRY131:SRY132 TBU131:TBU132 TLQ131:TLQ132 TVM131:TVM132 UFI131:UFI132 UPE131:UPE132 UZA131:UZA132 VIW131:VIW132 VSS131:VSS132 WCO131:WCO132 WMK131:WMK132 WWG131:WWG132 T131:T132 JW131:JW132 TS131:TS132 ADO131:ADO132 ANK131:ANK132 AXG131:AXG132 BHC131:BHC132 BQY131:BQY132 CAU131:CAU132 CKQ131:CKQ132 CUM131:CUM132 DEI131:DEI132 DOE131:DOE132 DYA131:DYA132 EHW131:EHW132 ERS131:ERS132 FBO131:FBO132 FLK131:FLK132 FVG131:FVG132 GFC131:GFC132 GOY131:GOY132 GYU131:GYU132 HIQ131:HIQ132 HSM131:HSM132 ICI131:ICI132 IME131:IME132 IWA131:IWA132 JFW131:JFW132 JPS131:JPS132 JZO131:JZO132 KJK131:KJK132 KTG131:KTG132 LDC131:LDC132 LMY131:LMY132 LWU131:LWU132 MGQ131:MGQ132 MQM131:MQM132 NAI131:NAI132 NKE131:NKE132 NUA131:NUA132 ODW131:ODW132 ONS131:ONS132 OXO131:OXO132 PHK131:PHK132 PRG131:PRG132 QBC131:QBC132 QKY131:QKY132 QUU131:QUU132 REQ131:REQ132 ROM131:ROM132 RYI131:RYI132 SIE131:SIE132 SSA131:SSA132 TBW131:TBW132 TLS131:TLS132 TVO131:TVO132 UFK131:UFK132 UPG131:UPG132 UZC131:UZC132 VIY131:VIY132 VSU131:VSU132 WCQ131:WCQ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dataValidation allowBlank="1" promptTitle="checkPeriodRange" sqref="WWD109:WWD110 WVY38 WVY74 WWF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T132 TP132 ADL132 ANH132 AXD132 BGZ132 BQV132 CAR132 CKN132 CUJ132 DEF132 DOB132 DXX132 EHT132 ERP132 FBL132 FLH132 FVD132 GEZ132 GOV132 GYR132 HIN132 HSJ132 ICF132 IMB132 IVX132 JFT132 JPP132 JZL132 KJH132 KTD132 LCZ132 LMV132 LWR132 MGN132 MQJ132 NAF132 NKB132 NTX132 ODT132 ONP132 OXL132 PHH132 PRD132 QAZ132 QKV132 QUR132 REN132 ROJ132 RYF132 SIB132 SRX132 TBT132 TLP132 TVL132 UFH132 UPD132 UYZ132 VIV132 VSR132 WCN132 WMJ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D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B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P131 TL131 ADH131 AND131 AWZ131 BGV131 BQR131 CAN131 CKJ131 CUF131 DEB131 DNX131 DXT131 EHP131 ERL131 FBH131 FLD131 FUZ131 GEV131 GOR131 GYN131 HIJ131 HSF131 ICB131 ILX131 IVT131 JFP131 JPL131 JZH131 KJD131 KSZ131 LCV131 LMR131 LWN131 MGJ131 MQF131 NAB131 NJX131 NTT131 ODP131 ONL131 OXH131 PHD131 PQZ131 QAV131 QKR131 QUN131 REJ131 ROF131 RYB131 SHX131 SRT131 TBP131 TLL131 TVH131 UFD131 UOZ131 UYV131 VIR131 VSN131 WCJ131 WMF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WA133:WWL138 WVT139:WWE139 WME133:WMP138 WLX139:WMI139 WCI133:WCT138 WCB139:WCM139 VSM133:VSX138 VSF139:VSQ139 VIQ133:VJB138 VIJ139:VIU139 UYU133:UZF138 UYN139:UYY139 UOY133:UPJ138 UOR139:UPC139 UFC133:UFN138 UEV139:UFG139 TVG133:TVR138 TUZ139:TVK139 TLK133:TLV138 TLD139:TLO139 TBO133:TBZ138 TBH139:TBS139 SRS133:SSD138 SRL139:SRW139 SHW133:SIH138 SHP139:SIA139 RYA133:RYL138 RXT139:RYE139 ROE133:ROP138 RNX139:ROI139 REI133:RET138 REB139:REM139 QUM133:QUX138 QUF139:QUQ139 QKQ133:QLB138 QKJ139:QKU139 QAU133:QBF138 QAN139:QAY139 PQY133:PRJ138 PQR139:PRC139 PHC133:PHN138 PGV139:PHG139 OXG133:OXR138 OWZ139:OXK139 ONK133:ONV138 OND139:ONO139 ODO133:ODZ138 ODH139:ODS139 NTS133:NUD138 NTL139:NTW139 NJW133:NKH138 NJP139:NKA139 NAA133:NAL138 MZT139:NAE139 MQE133:MQP138 MPX139:MQI139 MGI133:MGT138 MGB139:MGM139 LWM133:LWX138 LWF139:LWQ139 LMQ133:LNB138 LMJ139:LMU139 LCU133:LDF138 LCN139:LCY139 KSY133:KTJ138 KSR139:KTC139 KJC133:KJN138 KIV139:KJG139 JZG133:JZR138 JYZ139:JZK139 JPK133:JPV138 JPD139:JPO139 JFO133:JFZ138 JFH139:JFS139 IVS133:IWD138 IVL139:IVW139 ILW133:IMH138 ILP139:IMA139 ICA133:ICL138 IBT139:ICE139 HSE133:HSP138 HRX139:HSI139 HII133:HIT138 HIB139:HIM139 GYM133:GYX138 GYF139:GYQ139 GOQ133:GPB138 GOJ139:GOU139 GEU133:GFF138 GEN139:GEY139 FUY133:FVJ138 FUR139:FVC139 FLC133:FLN138 FKV139:FLG139 FBG133:FBR138 FAZ139:FBK139 ERK133:ERV138 ERD139:ERO139 EHO133:EHZ138 EHH139:EHS139 DXS133:DYD138 DXL139:DXW139 DNW133:DOH138 DNP139:DOA139 DEA133:DEL138 DDT139:DEE139 CUE133:CUP138 CTX139:CUI139 CKI133:CKT138 CKB139:CKM139 CAM133:CAX138 CAF139:CAQ139 BQQ133:BRB138 BQJ139:BQU139 BGU133:BHF138 BGN139:BGY139 AWY133:AXJ138 AWR139:AXC139 ANC133:ANN138 AMV139:ANG139 ADG133:ADR138 ACZ139:ADK139 TK133:TV138 TD139:TO139 JO133:JZ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40" sqref="J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26479241</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49" t="s">
        <v>771</v>
      </c>
      <c r="F5" s="1150"/>
      <c r="G5" s="435"/>
      <c r="J5" s="309"/>
    </row>
    <row r="6" spans="1:12" s="372" customFormat="1" ht="6">
      <c r="A6" s="366"/>
      <c r="B6" s="367"/>
      <c r="C6" s="368"/>
      <c r="D6" s="369"/>
      <c r="E6" s="374"/>
      <c r="F6" s="375"/>
      <c r="G6" s="376"/>
      <c r="I6" s="373"/>
    </row>
    <row r="7" spans="1:12" ht="27">
      <c r="D7" s="24"/>
      <c r="E7" s="25" t="s">
        <v>52</v>
      </c>
      <c r="F7" s="328" t="s">
        <v>155</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16" t="s">
        <v>3379</v>
      </c>
      <c r="G11" s="381"/>
    </row>
    <row r="12" spans="1:12" ht="27">
      <c r="D12" s="24"/>
      <c r="E12" s="81" t="s">
        <v>474</v>
      </c>
      <c r="F12" s="1116" t="s">
        <v>3380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777</v>
      </c>
      <c r="G15" s="383"/>
    </row>
    <row r="16" spans="1:12" ht="27" hidden="1">
      <c r="D16" s="24"/>
      <c r="E16" s="81" t="s">
        <v>601</v>
      </c>
      <c r="F16" s="331"/>
      <c r="G16" s="383"/>
    </row>
    <row r="17" spans="1:9" ht="19.5">
      <c r="D17" s="24"/>
      <c r="E17" s="25"/>
      <c r="F17" s="445" t="s">
        <v>609</v>
      </c>
      <c r="G17" s="21"/>
    </row>
    <row r="18" spans="1:9" ht="27">
      <c r="D18" s="24"/>
      <c r="E18" s="81" t="s">
        <v>503</v>
      </c>
      <c r="F18" s="329" t="s">
        <v>3381</v>
      </c>
      <c r="G18" s="383"/>
    </row>
    <row r="19" spans="1:9" ht="27">
      <c r="D19" s="24"/>
      <c r="E19" s="81" t="s">
        <v>598</v>
      </c>
      <c r="F19" s="330" t="s">
        <v>3382</v>
      </c>
      <c r="G19" s="383"/>
    </row>
    <row r="20" spans="1:9" ht="27">
      <c r="D20" s="24"/>
      <c r="E20" s="81" t="s">
        <v>597</v>
      </c>
      <c r="F20" s="329" t="s">
        <v>3383</v>
      </c>
      <c r="G20" s="383"/>
    </row>
    <row r="21" spans="1:9" ht="27">
      <c r="D21" s="24"/>
      <c r="E21" s="81" t="s">
        <v>502</v>
      </c>
      <c r="F21" s="329" t="s">
        <v>3395</v>
      </c>
      <c r="G21" s="383"/>
    </row>
    <row r="22" spans="1:9" ht="19.5" hidden="1">
      <c r="D22" s="24"/>
      <c r="E22" s="25"/>
      <c r="F22" s="445" t="s">
        <v>610</v>
      </c>
      <c r="G22" s="21"/>
    </row>
    <row r="23" spans="1:9" ht="27" hidden="1">
      <c r="D23" s="24"/>
      <c r="E23" s="81" t="s">
        <v>613</v>
      </c>
      <c r="F23" s="333"/>
      <c r="G23" s="383"/>
    </row>
    <row r="24" spans="1:9" ht="27" hidden="1">
      <c r="D24" s="24"/>
      <c r="E24" s="81" t="s">
        <v>612</v>
      </c>
      <c r="F24" s="331"/>
      <c r="G24" s="383"/>
    </row>
    <row r="25" spans="1:9" ht="27" hidden="1">
      <c r="D25" s="24"/>
      <c r="E25" s="81" t="s">
        <v>611</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33.75">
      <c r="C29" s="28"/>
      <c r="D29" s="29"/>
      <c r="E29" s="30" t="s">
        <v>79</v>
      </c>
      <c r="F29" s="332" t="s">
        <v>1445</v>
      </c>
      <c r="G29" s="382"/>
    </row>
    <row r="30" spans="1:9" ht="27" hidden="1">
      <c r="C30" s="28"/>
      <c r="D30" s="29"/>
      <c r="E30" s="52" t="s">
        <v>203</v>
      </c>
      <c r="F30" s="333"/>
      <c r="G30" s="382"/>
    </row>
    <row r="31" spans="1:9" ht="27">
      <c r="C31" s="28"/>
      <c r="D31" s="29"/>
      <c r="E31" s="30" t="s">
        <v>53</v>
      </c>
      <c r="F31" s="332" t="s">
        <v>1446</v>
      </c>
      <c r="G31" s="382"/>
    </row>
    <row r="32" spans="1:9" ht="27">
      <c r="C32" s="28"/>
      <c r="D32" s="29"/>
      <c r="E32" s="30" t="s">
        <v>54</v>
      </c>
      <c r="F32" s="332" t="s">
        <v>1029</v>
      </c>
      <c r="G32" s="382"/>
      <c r="H32" s="31"/>
    </row>
    <row r="33" spans="1:9" s="372" customFormat="1" ht="6">
      <c r="A33" s="377"/>
      <c r="B33" s="367"/>
      <c r="C33" s="368"/>
      <c r="D33" s="378"/>
      <c r="E33" s="374"/>
      <c r="F33" s="379"/>
      <c r="G33" s="380"/>
      <c r="I33" s="373"/>
    </row>
    <row r="34" spans="1:9" ht="27">
      <c r="A34" s="199"/>
      <c r="D34" s="26"/>
      <c r="E34" s="799" t="s">
        <v>725</v>
      </c>
      <c r="F34" s="1119" t="s">
        <v>727</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731</v>
      </c>
      <c r="F38" s="349" t="s">
        <v>85</v>
      </c>
      <c r="G38" s="383"/>
      <c r="I38" s="19"/>
    </row>
    <row r="39" spans="1:9" s="372" customFormat="1" ht="6">
      <c r="A39" s="377"/>
      <c r="B39" s="367"/>
      <c r="C39" s="368"/>
      <c r="D39" s="378"/>
      <c r="E39" s="374"/>
      <c r="F39" s="379"/>
      <c r="G39" s="380"/>
      <c r="I39" s="373"/>
    </row>
    <row r="40" spans="1:9" ht="27">
      <c r="A40" s="201"/>
      <c r="B40" s="92"/>
      <c r="D40" s="33"/>
      <c r="E40" s="32" t="s">
        <v>547</v>
      </c>
      <c r="F40" s="329" t="s">
        <v>3384</v>
      </c>
      <c r="G40" s="381"/>
    </row>
    <row r="41" spans="1:9" ht="27">
      <c r="A41" s="201"/>
      <c r="B41" s="92"/>
      <c r="D41" s="33"/>
      <c r="E41" s="41" t="s">
        <v>548</v>
      </c>
      <c r="F41" s="329" t="s">
        <v>3385</v>
      </c>
      <c r="G41" s="381"/>
    </row>
    <row r="42" spans="1:9" ht="19.5">
      <c r="D42" s="24"/>
      <c r="E42" s="25"/>
      <c r="F42" s="445" t="s">
        <v>580</v>
      </c>
      <c r="G42" s="21"/>
    </row>
    <row r="43" spans="1:9" ht="27">
      <c r="A43" s="201"/>
      <c r="D43" s="21"/>
      <c r="E43" s="443" t="s">
        <v>87</v>
      </c>
      <c r="F43" s="449" t="s">
        <v>3386</v>
      </c>
      <c r="G43" s="381"/>
    </row>
    <row r="44" spans="1:9" ht="27">
      <c r="A44" s="201"/>
      <c r="B44" s="92"/>
      <c r="D44" s="33"/>
      <c r="E44" s="443" t="s">
        <v>88</v>
      </c>
      <c r="F44" s="449" t="s">
        <v>3387</v>
      </c>
      <c r="G44" s="381"/>
    </row>
    <row r="45" spans="1:9" ht="27">
      <c r="A45" s="201"/>
      <c r="B45" s="92"/>
      <c r="D45" s="33"/>
      <c r="E45" s="443" t="s">
        <v>581</v>
      </c>
      <c r="F45" s="449" t="s">
        <v>3388</v>
      </c>
      <c r="G45" s="381"/>
    </row>
    <row r="46" spans="1:9" ht="27">
      <c r="D46" s="24"/>
      <c r="E46" s="444" t="s">
        <v>582</v>
      </c>
      <c r="F46" s="449" t="s">
        <v>3389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29" t="s">
        <v>583</v>
      </c>
      <c r="BA1" s="1329"/>
      <c r="BC1" s="827" t="s">
        <v>726</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644</v>
      </c>
      <c r="P2" s="662" t="s">
        <v>42</v>
      </c>
      <c r="Q2" s="180" t="s">
        <v>3</v>
      </c>
      <c r="R2" s="183" t="s">
        <v>24</v>
      </c>
      <c r="S2" s="181" t="s">
        <v>26</v>
      </c>
      <c r="T2" s="182" t="s">
        <v>30</v>
      </c>
      <c r="U2" s="178" t="s">
        <v>36</v>
      </c>
      <c r="V2" s="1039">
        <v>1</v>
      </c>
      <c r="W2" s="460"/>
      <c r="X2" s="461" t="s">
        <v>614</v>
      </c>
      <c r="Y2" s="44" t="s">
        <v>639</v>
      </c>
      <c r="Z2" s="160"/>
      <c r="AA2" s="753" t="s">
        <v>719</v>
      </c>
      <c r="AB2" s="755" t="s">
        <v>719</v>
      </c>
      <c r="AC2" s="44" t="s">
        <v>310</v>
      </c>
      <c r="AD2" s="209" t="s">
        <v>310</v>
      </c>
      <c r="AF2" s="45" t="s">
        <v>36</v>
      </c>
      <c r="AH2" s="143" t="s">
        <v>342</v>
      </c>
      <c r="AI2" s="143" t="s">
        <v>342</v>
      </c>
      <c r="AK2" s="143" t="s">
        <v>346</v>
      </c>
      <c r="AM2" s="143" t="s">
        <v>356</v>
      </c>
      <c r="AP2" s="1128" t="s">
        <v>614</v>
      </c>
      <c r="AQ2" s="1035" t="s">
        <v>618</v>
      </c>
      <c r="AS2" s="44" t="s">
        <v>374</v>
      </c>
      <c r="AU2" s="45" t="s">
        <v>377</v>
      </c>
      <c r="AW2" s="410" t="s">
        <v>551</v>
      </c>
      <c r="AX2" s="411" t="s">
        <v>551</v>
      </c>
      <c r="AZ2" s="446" t="s">
        <v>584</v>
      </c>
      <c r="BA2" s="447" t="s">
        <v>585</v>
      </c>
      <c r="BC2" s="804" t="s">
        <v>727</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645</v>
      </c>
      <c r="P3" s="662" t="s">
        <v>43</v>
      </c>
      <c r="Q3" s="180" t="s">
        <v>301</v>
      </c>
      <c r="R3" s="179" t="s">
        <v>303</v>
      </c>
      <c r="S3" s="181" t="s">
        <v>27</v>
      </c>
      <c r="T3" s="182" t="s">
        <v>31</v>
      </c>
      <c r="U3" s="178" t="s">
        <v>37</v>
      </c>
      <c r="V3" s="1039">
        <v>2</v>
      </c>
      <c r="W3" s="460"/>
      <c r="X3" s="461" t="s">
        <v>772</v>
      </c>
      <c r="Y3" s="44" t="s">
        <v>639</v>
      </c>
      <c r="Z3" s="160"/>
      <c r="AA3" s="753" t="s">
        <v>720</v>
      </c>
      <c r="AB3" s="755" t="s">
        <v>720</v>
      </c>
      <c r="AC3" s="44" t="s">
        <v>311</v>
      </c>
      <c r="AD3" s="209" t="s">
        <v>311</v>
      </c>
      <c r="AF3" s="45" t="s">
        <v>37</v>
      </c>
      <c r="AH3" s="143" t="s">
        <v>365</v>
      </c>
      <c r="AI3" s="143" t="s">
        <v>344</v>
      </c>
      <c r="AK3" s="143" t="s">
        <v>347</v>
      </c>
      <c r="AM3" s="143" t="s">
        <v>357</v>
      </c>
      <c r="AP3" s="1128" t="s">
        <v>773</v>
      </c>
      <c r="AQ3" s="1035" t="s">
        <v>621</v>
      </c>
      <c r="AS3" s="44" t="s">
        <v>375</v>
      </c>
      <c r="AU3" s="45" t="s">
        <v>378</v>
      </c>
      <c r="AW3" s="410" t="s">
        <v>552</v>
      </c>
      <c r="AX3" s="411" t="s">
        <v>552</v>
      </c>
      <c r="AZ3" s="146" t="s">
        <v>655</v>
      </c>
      <c r="BA3" s="179" t="s">
        <v>654</v>
      </c>
      <c r="BC3" s="804" t="s">
        <v>728</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646</v>
      </c>
      <c r="Q4" s="180" t="s">
        <v>23</v>
      </c>
      <c r="R4" s="179" t="s">
        <v>472</v>
      </c>
      <c r="S4" s="181" t="s">
        <v>28</v>
      </c>
      <c r="T4" s="182" t="s">
        <v>32</v>
      </c>
      <c r="U4" s="178" t="s">
        <v>38</v>
      </c>
      <c r="V4" s="1039">
        <v>3</v>
      </c>
      <c r="W4" s="460"/>
      <c r="X4" s="461" t="s">
        <v>763</v>
      </c>
      <c r="Y4" s="753" t="s">
        <v>639</v>
      </c>
      <c r="Z4" s="208"/>
      <c r="AC4" s="44" t="s">
        <v>312</v>
      </c>
      <c r="AD4" s="209" t="s">
        <v>312</v>
      </c>
      <c r="AF4" s="45" t="s">
        <v>38</v>
      </c>
      <c r="AH4" s="45" t="s">
        <v>368</v>
      </c>
      <c r="AK4" s="143" t="s">
        <v>348</v>
      </c>
      <c r="AM4" s="143" t="s">
        <v>358</v>
      </c>
      <c r="AP4" s="1128" t="s">
        <v>772</v>
      </c>
      <c r="AQ4" s="1035" t="s">
        <v>620</v>
      </c>
      <c r="AS4" s="44" t="s">
        <v>345</v>
      </c>
      <c r="AU4" s="45" t="s">
        <v>379</v>
      </c>
      <c r="AW4" s="410" t="s">
        <v>553</v>
      </c>
      <c r="AX4" s="411" t="s">
        <v>553</v>
      </c>
      <c r="AZ4" s="146" t="s">
        <v>665</v>
      </c>
      <c r="BA4" s="179" t="s">
        <v>664</v>
      </c>
      <c r="BC4" s="804" t="s">
        <v>729</v>
      </c>
    </row>
    <row r="5" spans="1:55" ht="33.75">
      <c r="A5" s="6" t="s">
        <v>104</v>
      </c>
      <c r="B5" s="44">
        <v>2003</v>
      </c>
      <c r="C5" s="44">
        <v>2016</v>
      </c>
      <c r="E5" s="143" t="s">
        <v>189</v>
      </c>
      <c r="F5" s="143" t="s">
        <v>229</v>
      </c>
      <c r="I5" s="143" t="s">
        <v>51</v>
      </c>
      <c r="K5" s="144" t="s">
        <v>247</v>
      </c>
      <c r="L5" s="144" t="s">
        <v>247</v>
      </c>
      <c r="M5" s="144">
        <v>4</v>
      </c>
      <c r="N5" s="659" t="s">
        <v>287</v>
      </c>
      <c r="O5" s="545" t="s">
        <v>647</v>
      </c>
      <c r="Q5" s="180" t="s">
        <v>302</v>
      </c>
      <c r="R5" s="179" t="s">
        <v>304</v>
      </c>
      <c r="T5" s="45" t="s">
        <v>33</v>
      </c>
      <c r="U5" s="178" t="s">
        <v>39</v>
      </c>
      <c r="V5" s="1039">
        <v>4</v>
      </c>
      <c r="W5" s="460"/>
      <c r="X5" s="461" t="s">
        <v>615</v>
      </c>
      <c r="Y5" s="753" t="s">
        <v>663</v>
      </c>
      <c r="Z5" s="208">
        <v>1</v>
      </c>
      <c r="AF5" s="45" t="s">
        <v>327</v>
      </c>
      <c r="AH5" s="143" t="s">
        <v>366</v>
      </c>
      <c r="AK5" s="143" t="s">
        <v>349</v>
      </c>
      <c r="AM5" s="143" t="s">
        <v>359</v>
      </c>
      <c r="AP5" s="1128" t="s">
        <v>615</v>
      </c>
      <c r="AQ5" s="1035" t="s">
        <v>619</v>
      </c>
      <c r="AU5" s="45" t="s">
        <v>380</v>
      </c>
      <c r="AW5" s="410" t="s">
        <v>554</v>
      </c>
      <c r="AX5" s="411" t="s">
        <v>554</v>
      </c>
      <c r="AZ5" s="546" t="s">
        <v>666</v>
      </c>
      <c r="BA5" s="570" t="s">
        <v>672</v>
      </c>
      <c r="BC5" s="804" t="s">
        <v>730</v>
      </c>
    </row>
    <row r="6" spans="1:55" ht="112.5">
      <c r="A6" s="6" t="s">
        <v>105</v>
      </c>
      <c r="B6" s="44">
        <v>2004</v>
      </c>
      <c r="C6" s="44">
        <v>2017</v>
      </c>
      <c r="E6" s="143" t="s">
        <v>190</v>
      </c>
      <c r="F6" s="147"/>
      <c r="G6" s="148" t="s">
        <v>291</v>
      </c>
      <c r="H6" s="148" t="s">
        <v>258</v>
      </c>
      <c r="I6" s="143" t="s">
        <v>68</v>
      </c>
      <c r="J6" s="148" t="s">
        <v>264</v>
      </c>
      <c r="N6" s="659" t="s">
        <v>288</v>
      </c>
      <c r="O6" s="545" t="s">
        <v>648</v>
      </c>
      <c r="R6" s="179" t="s">
        <v>3</v>
      </c>
      <c r="T6" s="45" t="s">
        <v>34</v>
      </c>
      <c r="U6" s="178" t="s">
        <v>327</v>
      </c>
      <c r="V6" s="1039">
        <v>5</v>
      </c>
      <c r="W6" s="460"/>
      <c r="X6" s="753" t="s">
        <v>616</v>
      </c>
      <c r="Y6" s="753" t="s">
        <v>673</v>
      </c>
      <c r="Z6" s="208"/>
      <c r="AA6" s="219"/>
      <c r="AH6" s="143" t="s">
        <v>367</v>
      </c>
      <c r="AK6" s="143" t="s">
        <v>350</v>
      </c>
      <c r="AM6" s="143" t="s">
        <v>360</v>
      </c>
      <c r="AP6" s="1128" t="s">
        <v>616</v>
      </c>
      <c r="AQ6" s="1035" t="s">
        <v>614</v>
      </c>
      <c r="AU6" s="220" t="s">
        <v>381</v>
      </c>
      <c r="AW6" s="410" t="s">
        <v>555</v>
      </c>
      <c r="AX6" s="411" t="s">
        <v>555</v>
      </c>
      <c r="AZ6" s="546" t="s">
        <v>667</v>
      </c>
      <c r="BA6" s="570" t="s">
        <v>677</v>
      </c>
    </row>
    <row r="7" spans="1:55" ht="56.25">
      <c r="A7" s="6" t="s">
        <v>106</v>
      </c>
      <c r="B7" s="44">
        <v>2005</v>
      </c>
      <c r="E7" s="143" t="s">
        <v>191</v>
      </c>
      <c r="F7" s="147"/>
      <c r="G7" s="143" t="s">
        <v>255</v>
      </c>
      <c r="H7" s="143" t="s">
        <v>257</v>
      </c>
      <c r="I7" s="143" t="s">
        <v>69</v>
      </c>
      <c r="J7" s="143" t="s">
        <v>284</v>
      </c>
      <c r="N7" s="660" t="s">
        <v>289</v>
      </c>
      <c r="O7" s="545" t="s">
        <v>649</v>
      </c>
      <c r="U7" s="178" t="s">
        <v>85</v>
      </c>
      <c r="V7" s="1040" t="s">
        <v>69</v>
      </c>
      <c r="W7" s="460"/>
      <c r="X7" s="753" t="s">
        <v>617</v>
      </c>
      <c r="Y7" s="753" t="s">
        <v>663</v>
      </c>
      <c r="Z7" s="208"/>
      <c r="AA7" s="219"/>
      <c r="AH7" s="143" t="s">
        <v>343</v>
      </c>
      <c r="AK7" s="143" t="s">
        <v>351</v>
      </c>
      <c r="AM7" s="143" t="s">
        <v>361</v>
      </c>
      <c r="AP7" s="1128" t="s">
        <v>763</v>
      </c>
      <c r="AQ7" s="1035" t="s">
        <v>773</v>
      </c>
      <c r="AU7" s="220" t="s">
        <v>382</v>
      </c>
      <c r="AW7" s="410" t="s">
        <v>556</v>
      </c>
      <c r="AX7" s="411" t="s">
        <v>556</v>
      </c>
      <c r="AZ7" s="546" t="s">
        <v>685</v>
      </c>
      <c r="BA7" s="570" t="s">
        <v>686</v>
      </c>
    </row>
    <row r="8" spans="1:55" ht="33.75">
      <c r="A8" s="6" t="s">
        <v>107</v>
      </c>
      <c r="B8" s="44">
        <v>2006</v>
      </c>
      <c r="E8" s="143" t="s">
        <v>192</v>
      </c>
      <c r="F8" s="147"/>
      <c r="G8" s="143" t="s">
        <v>256</v>
      </c>
      <c r="H8" s="143" t="s">
        <v>263</v>
      </c>
      <c r="I8" s="143" t="s">
        <v>183</v>
      </c>
      <c r="J8" s="143" t="s">
        <v>280</v>
      </c>
      <c r="N8" s="661" t="s">
        <v>290</v>
      </c>
      <c r="O8" s="545" t="s">
        <v>650</v>
      </c>
      <c r="V8" s="1040" t="s">
        <v>183</v>
      </c>
      <c r="W8" s="460"/>
      <c r="X8" s="753" t="s">
        <v>618</v>
      </c>
      <c r="Y8" s="753" t="s">
        <v>663</v>
      </c>
      <c r="Z8" s="208"/>
      <c r="AA8" s="219"/>
      <c r="AK8" s="143" t="s">
        <v>352</v>
      </c>
      <c r="AP8" s="1128" t="s">
        <v>617</v>
      </c>
      <c r="AQ8" s="1035" t="s">
        <v>772</v>
      </c>
      <c r="AU8" s="220" t="s">
        <v>383</v>
      </c>
      <c r="AW8" s="410" t="s">
        <v>557</v>
      </c>
      <c r="AX8" s="411" t="s">
        <v>557</v>
      </c>
      <c r="AZ8" s="146" t="s">
        <v>693</v>
      </c>
      <c r="BA8" s="179" t="s">
        <v>692</v>
      </c>
    </row>
    <row r="9" spans="1:55" ht="56.25">
      <c r="A9" s="6" t="s">
        <v>108</v>
      </c>
      <c r="B9" s="44">
        <v>2007</v>
      </c>
      <c r="E9" s="143" t="s">
        <v>193</v>
      </c>
      <c r="F9" s="147"/>
      <c r="G9" s="143" t="s">
        <v>263</v>
      </c>
      <c r="I9" s="143" t="s">
        <v>184</v>
      </c>
      <c r="O9" s="545" t="s">
        <v>651</v>
      </c>
      <c r="V9" s="1040" t="s">
        <v>184</v>
      </c>
      <c r="W9" s="460"/>
      <c r="X9" s="753" t="s">
        <v>619</v>
      </c>
      <c r="Y9" s="753" t="s">
        <v>639</v>
      </c>
      <c r="Z9" s="208">
        <v>1</v>
      </c>
      <c r="AA9" s="219"/>
      <c r="AK9" s="143" t="s">
        <v>353</v>
      </c>
      <c r="AP9" s="1128" t="s">
        <v>618</v>
      </c>
      <c r="AQ9" s="1035" t="s">
        <v>615</v>
      </c>
      <c r="AW9" s="410" t="s">
        <v>558</v>
      </c>
      <c r="AX9" s="411" t="s">
        <v>558</v>
      </c>
      <c r="AZ9" s="146" t="s">
        <v>770</v>
      </c>
      <c r="BA9" s="179" t="s">
        <v>604</v>
      </c>
    </row>
    <row r="10" spans="1:55" ht="56.25">
      <c r="A10" s="6" t="s">
        <v>109</v>
      </c>
      <c r="B10" s="44">
        <v>2008</v>
      </c>
      <c r="E10" s="143" t="s">
        <v>194</v>
      </c>
      <c r="F10" s="147"/>
      <c r="I10" s="143" t="s">
        <v>208</v>
      </c>
      <c r="O10" s="545" t="s">
        <v>652</v>
      </c>
      <c r="V10" s="1041" t="s">
        <v>208</v>
      </c>
      <c r="W10" s="1038"/>
      <c r="X10" s="1036" t="s">
        <v>620</v>
      </c>
      <c r="Y10" s="1037" t="s">
        <v>687</v>
      </c>
      <c r="Z10" s="208"/>
      <c r="AP10" s="1128" t="s">
        <v>621</v>
      </c>
      <c r="AQ10" s="1035" t="s">
        <v>616</v>
      </c>
      <c r="AW10" s="410" t="s">
        <v>559</v>
      </c>
      <c r="AX10" s="411" t="s">
        <v>559</v>
      </c>
    </row>
    <row r="11" spans="1:55" ht="33.75">
      <c r="A11" s="6" t="s">
        <v>110</v>
      </c>
      <c r="B11" s="44">
        <v>2009</v>
      </c>
      <c r="E11" s="143" t="s">
        <v>195</v>
      </c>
      <c r="F11" s="147"/>
      <c r="I11" s="143" t="s">
        <v>209</v>
      </c>
      <c r="O11" s="528" t="s">
        <v>653</v>
      </c>
      <c r="V11" s="1040" t="s">
        <v>209</v>
      </c>
      <c r="W11" s="462"/>
      <c r="X11" s="461" t="s">
        <v>621</v>
      </c>
      <c r="Y11" s="753" t="s">
        <v>675</v>
      </c>
      <c r="Z11" s="208"/>
      <c r="AP11" s="1128" t="s">
        <v>620</v>
      </c>
      <c r="AQ11" s="742" t="s">
        <v>763</v>
      </c>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766</v>
      </c>
      <c r="Y12" s="753" t="s">
        <v>639</v>
      </c>
      <c r="AP12" s="1128" t="s">
        <v>619</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773</v>
      </c>
      <c r="Y14" s="753" t="s">
        <v>639</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31.12.2019</v>
      </c>
      <c r="H29" s="275" t="s">
        <v>3396</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644</v>
      </c>
      <c r="AX32" s="411" t="s">
        <v>570</v>
      </c>
    </row>
    <row r="33" spans="1:50">
      <c r="A33" s="6" t="s">
        <v>129</v>
      </c>
      <c r="O33" s="529" t="s">
        <v>645</v>
      </c>
      <c r="AX33" s="411" t="s">
        <v>571</v>
      </c>
    </row>
    <row r="34" spans="1:50">
      <c r="A34" s="6" t="s">
        <v>130</v>
      </c>
      <c r="O34" s="529" t="s">
        <v>646</v>
      </c>
      <c r="AX34" s="411" t="s">
        <v>572</v>
      </c>
    </row>
    <row r="35" spans="1:50">
      <c r="A35" s="6" t="s">
        <v>131</v>
      </c>
      <c r="O35" s="529" t="s">
        <v>647</v>
      </c>
      <c r="X35" s="529"/>
      <c r="Y35" s="529"/>
      <c r="AX35" s="411" t="s">
        <v>573</v>
      </c>
    </row>
    <row r="36" spans="1:50">
      <c r="A36" s="6" t="s">
        <v>95</v>
      </c>
      <c r="O36" s="529" t="s">
        <v>648</v>
      </c>
      <c r="AX36" s="411" t="s">
        <v>574</v>
      </c>
    </row>
    <row r="37" spans="1:50">
      <c r="A37" s="6" t="s">
        <v>96</v>
      </c>
      <c r="O37" s="529" t="s">
        <v>649</v>
      </c>
      <c r="AX37" s="411" t="s">
        <v>575</v>
      </c>
    </row>
    <row r="38" spans="1:50">
      <c r="A38" s="6" t="s">
        <v>97</v>
      </c>
      <c r="O38" s="529" t="s">
        <v>650</v>
      </c>
      <c r="AX38" s="411" t="s">
        <v>576</v>
      </c>
    </row>
    <row r="39" spans="1:50">
      <c r="A39" s="6" t="s">
        <v>98</v>
      </c>
      <c r="O39" s="529" t="s">
        <v>651</v>
      </c>
      <c r="AX39" s="411" t="s">
        <v>524</v>
      </c>
    </row>
    <row r="40" spans="1:50">
      <c r="A40" s="6" t="s">
        <v>99</v>
      </c>
      <c r="O40" s="529" t="s">
        <v>652</v>
      </c>
      <c r="AX40" s="411" t="s">
        <v>525</v>
      </c>
    </row>
    <row r="41" spans="1:50">
      <c r="A41" s="6" t="s">
        <v>100</v>
      </c>
      <c r="O41" s="529" t="s">
        <v>653</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0</v>
      </c>
    </row>
    <row r="53" spans="1:1">
      <c r="A53" s="1034">
        <f>IF('Форма 4.2.2 | Т-передача ТЭ'!$M$24="",1,0)</f>
        <v>0</v>
      </c>
    </row>
    <row r="54" spans="1:1">
      <c r="A54" s="1034">
        <f>IF('Форма 4.2.2 | Т-передача ТЭ'!$R$24="",1,0)</f>
        <v>0</v>
      </c>
    </row>
    <row r="55" spans="1:1">
      <c r="A55" s="1034">
        <f>IF('Форма 4.2.2 | Т-передача ТЭ'!$T$24="",1,0)</f>
        <v>0</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IF(Территории!$E$12="",1,0)</f>
        <v>0</v>
      </c>
    </row>
    <row r="109" spans="1:1">
      <c r="A109" s="1103">
        <f>IF('Перечень тарифов'!$E$21="",1,0)</f>
        <v>0</v>
      </c>
    </row>
    <row r="110" spans="1:1">
      <c r="A110" s="1103">
        <f>IF('Перечень тарифов'!$F$21="",1,0)</f>
        <v>0</v>
      </c>
    </row>
    <row r="111" spans="1:1">
      <c r="A111" s="1103">
        <f>IF('Перечень тарифов'!$G$21="",1,0)</f>
        <v>0</v>
      </c>
    </row>
    <row r="112" spans="1:1">
      <c r="A112" s="1103">
        <f>IF('Перечень тарифов'!$K$21="",1,0)</f>
        <v>0</v>
      </c>
    </row>
    <row r="113" spans="1:1">
      <c r="A113" s="1103">
        <f>IF('Перечень тарифов'!$O$21="",1,0)</f>
        <v>0</v>
      </c>
    </row>
    <row r="114" spans="1:1">
      <c r="A114" s="1103">
        <f>IF('Перечень тарифов'!$S$21="",1,0)</f>
        <v>0</v>
      </c>
    </row>
    <row r="115" spans="1:1">
      <c r="A115" s="1110">
        <f>IF('Форма 4.2.2 | Т-передача ТЭ'!$O$24="",1,0)</f>
        <v>0</v>
      </c>
    </row>
    <row r="116" spans="1:1">
      <c r="A116" s="1124">
        <f>IF('Форма 4.2.2 | Т-передача ТЭ'!$Y$24="",1,0)</f>
        <v>0</v>
      </c>
    </row>
    <row r="117" spans="1:1">
      <c r="A117" s="1124">
        <f>IF('Форма 4.2.2 | Т-передача ТЭ'!$AA$24="",1,0)</f>
        <v>0</v>
      </c>
    </row>
    <row r="118" spans="1:1">
      <c r="A118" s="1124">
        <f>IF('Форма 4.2.2 | Т-передача ТЭ'!$V$24="",1,0)</f>
        <v>0</v>
      </c>
    </row>
    <row r="119" spans="1:1">
      <c r="A119" s="1124">
        <f>IF('Форма 4.2.2 | Т-передача ТЭ'!$Z$24="",1,0)</f>
        <v>0</v>
      </c>
    </row>
    <row r="120" spans="1:1">
      <c r="A120" s="1124">
        <f>IF('Форма 4.2.2 | Т-передача ТЭ'!$AB$24="",1,0)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8"/>
  </cols>
  <sheetData>
    <row r="1" spans="1:3">
      <c r="A1" s="1128" t="s">
        <v>513</v>
      </c>
      <c r="B1" s="1128" t="s">
        <v>514</v>
      </c>
      <c r="C1" s="1128" t="s">
        <v>67</v>
      </c>
    </row>
    <row r="2" spans="1:3">
      <c r="A2" s="1128">
        <v>4189678</v>
      </c>
      <c r="B2" s="1128" t="s">
        <v>980</v>
      </c>
      <c r="C2" s="1128" t="s">
        <v>981</v>
      </c>
    </row>
    <row r="3" spans="1:3">
      <c r="A3" s="1128">
        <v>4190415</v>
      </c>
      <c r="B3" s="1128" t="s">
        <v>982</v>
      </c>
      <c r="C3" s="1128" t="s">
        <v>981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3390</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331</v>
      </c>
    </row>
    <row r="2" spans="1:2">
      <c r="A2" s="1128">
        <v>4213775</v>
      </c>
      <c r="B2" s="1128" t="s">
        <v>614</v>
      </c>
    </row>
    <row r="3" spans="1:2">
      <c r="A3" s="1128">
        <v>4213784</v>
      </c>
      <c r="B3" s="1128" t="s">
        <v>773</v>
      </c>
    </row>
    <row r="4" spans="1:2">
      <c r="A4" s="1128">
        <v>4213781</v>
      </c>
      <c r="B4" s="1128" t="s">
        <v>772</v>
      </c>
    </row>
    <row r="5" spans="1:2">
      <c r="A5" s="1128">
        <v>4213776</v>
      </c>
      <c r="B5" s="1128" t="s">
        <v>615</v>
      </c>
    </row>
    <row r="6" spans="1:2">
      <c r="A6" s="1128">
        <v>4213777</v>
      </c>
      <c r="B6" s="1128" t="s">
        <v>616</v>
      </c>
    </row>
    <row r="7" spans="1:2">
      <c r="A7" s="1128">
        <v>4238670</v>
      </c>
      <c r="B7" s="1128" t="s">
        <v>763</v>
      </c>
    </row>
    <row r="8" spans="1:2">
      <c r="A8" s="1128">
        <v>4213778</v>
      </c>
      <c r="B8" s="1128" t="s">
        <v>617</v>
      </c>
    </row>
    <row r="9" spans="1:2">
      <c r="A9" s="1128">
        <v>4213780</v>
      </c>
      <c r="B9" s="1128" t="s">
        <v>618</v>
      </c>
    </row>
    <row r="10" spans="1:2">
      <c r="A10" s="1128">
        <v>4213779</v>
      </c>
      <c r="B10" s="1128" t="s">
        <v>621</v>
      </c>
    </row>
    <row r="11" spans="1:2">
      <c r="A11" s="1128">
        <v>4213783</v>
      </c>
      <c r="B11" s="1128" t="s">
        <v>620</v>
      </c>
    </row>
    <row r="12" spans="1:2">
      <c r="A12" s="1128">
        <v>4213782</v>
      </c>
      <c r="B12" s="1128" t="s">
        <v>619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332</v>
      </c>
    </row>
    <row r="2" spans="1:2">
      <c r="A2" s="1128">
        <v>4190064</v>
      </c>
      <c r="B2" s="1128" t="s">
        <v>970</v>
      </c>
    </row>
    <row r="3" spans="1:2">
      <c r="A3" s="1128">
        <v>4190065</v>
      </c>
      <c r="B3" s="1128" t="s">
        <v>971</v>
      </c>
    </row>
    <row r="4" spans="1:2">
      <c r="A4" s="1128">
        <v>4190066</v>
      </c>
      <c r="B4" s="1128" t="s">
        <v>972</v>
      </c>
    </row>
    <row r="5" spans="1:2">
      <c r="A5" s="1128">
        <v>4190067</v>
      </c>
      <c r="B5" s="1128" t="s">
        <v>973</v>
      </c>
    </row>
    <row r="6" spans="1:2">
      <c r="A6" s="1128">
        <v>4190068</v>
      </c>
      <c r="B6" s="1128" t="s">
        <v>974</v>
      </c>
    </row>
    <row r="7" spans="1:2">
      <c r="A7" s="1128">
        <v>4190069</v>
      </c>
      <c r="B7" s="1128" t="s">
        <v>975</v>
      </c>
    </row>
    <row r="8" spans="1:2">
      <c r="A8" s="1128">
        <v>4190070</v>
      </c>
      <c r="B8" s="1128" t="s">
        <v>976</v>
      </c>
    </row>
    <row r="9" spans="1:2">
      <c r="A9" s="1128">
        <v>4190071</v>
      </c>
      <c r="B9" s="1128" t="s">
        <v>977</v>
      </c>
    </row>
    <row r="10" spans="1:2">
      <c r="A10" s="1128">
        <v>4190072</v>
      </c>
      <c r="B10" s="1128" t="s">
        <v>978</v>
      </c>
    </row>
    <row r="11" spans="1:2">
      <c r="A11" s="1128">
        <v>4190073</v>
      </c>
      <c r="B11" s="1128" t="s">
        <v>979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J14" sqref="J14:J15"/>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4" t="s">
        <v>397</v>
      </c>
      <c r="E4" s="1165"/>
      <c r="F4" s="1165"/>
      <c r="G4" s="1165"/>
      <c r="H4" s="116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7"/>
      <c r="E6" s="1167"/>
      <c r="F6" s="1168" t="s">
        <v>84</v>
      </c>
      <c r="G6" s="116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5" t="s">
        <v>16</v>
      </c>
      <c r="E8" s="1155"/>
      <c r="F8" s="1155" t="s">
        <v>398</v>
      </c>
      <c r="G8" s="1155"/>
      <c r="H8" s="1155"/>
      <c r="I8" s="1169" t="s">
        <v>399</v>
      </c>
      <c r="J8" s="1169"/>
      <c r="K8" s="1169"/>
      <c r="L8" s="1169"/>
      <c r="M8" s="212"/>
      <c r="N8" s="212"/>
      <c r="O8" s="212"/>
      <c r="P8" s="212"/>
      <c r="Q8" s="360"/>
      <c r="R8" s="212"/>
      <c r="S8" s="357"/>
      <c r="T8" s="357"/>
      <c r="U8" s="357"/>
      <c r="V8" s="357"/>
    </row>
    <row r="9" spans="1:256" s="126" customFormat="1" ht="20.25" customHeight="1">
      <c r="A9" s="125"/>
      <c r="B9" s="36"/>
      <c r="C9" s="230"/>
      <c r="D9" s="240" t="s">
        <v>92</v>
      </c>
      <c r="E9" s="240" t="s">
        <v>400</v>
      </c>
      <c r="F9" s="1160" t="s">
        <v>92</v>
      </c>
      <c r="G9" s="1161"/>
      <c r="H9" s="241" t="s">
        <v>400</v>
      </c>
      <c r="I9" s="1162" t="s">
        <v>92</v>
      </c>
      <c r="J9" s="1162"/>
      <c r="K9" s="241" t="s">
        <v>400</v>
      </c>
      <c r="L9" s="241" t="s">
        <v>401</v>
      </c>
      <c r="M9" s="212"/>
      <c r="N9" s="212"/>
      <c r="O9" s="212"/>
      <c r="P9" s="212"/>
      <c r="Q9" s="360"/>
      <c r="R9" s="212"/>
      <c r="S9" s="357"/>
      <c r="T9" s="357"/>
      <c r="U9" s="357"/>
      <c r="V9" s="357"/>
    </row>
    <row r="10" spans="1:256" ht="12" customHeight="1">
      <c r="C10" s="249"/>
      <c r="D10" s="355" t="s">
        <v>93</v>
      </c>
      <c r="E10" s="355" t="s">
        <v>49</v>
      </c>
      <c r="F10" s="1163" t="s">
        <v>50</v>
      </c>
      <c r="G10" s="1163"/>
      <c r="H10" s="355" t="s">
        <v>51</v>
      </c>
      <c r="I10" s="1163" t="s">
        <v>68</v>
      </c>
      <c r="J10" s="116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586</v>
      </c>
      <c r="S11" s="357"/>
      <c r="T11" s="357"/>
      <c r="U11" s="357"/>
      <c r="V11" s="357"/>
    </row>
    <row r="12" spans="1:256" s="265" customFormat="1" ht="0.95" customHeight="1">
      <c r="A12" s="89"/>
      <c r="B12" s="186" t="s">
        <v>405</v>
      </c>
      <c r="C12" s="1154"/>
      <c r="D12" s="1155">
        <v>1</v>
      </c>
      <c r="E12" s="1156" t="s">
        <v>3390</v>
      </c>
      <c r="F12" s="1107"/>
      <c r="G12" s="1105">
        <v>0</v>
      </c>
      <c r="H12" s="358"/>
      <c r="I12" s="250"/>
      <c r="J12" s="395" t="s">
        <v>520</v>
      </c>
      <c r="K12" s="735"/>
      <c r="L12" s="266"/>
      <c r="M12" s="831">
        <f>mergeValue(H12)</f>
        <v>0</v>
      </c>
      <c r="N12" s="1010"/>
      <c r="O12" s="1010"/>
      <c r="P12" s="831" t="str">
        <f>IF(ISERROR(MATCH(Q12,MODesc,0)),"n","y")</f>
        <v>n</v>
      </c>
      <c r="Q12" s="1010" t="s">
        <v>3390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4"/>
      <c r="D13" s="1155"/>
      <c r="E13" s="1157"/>
      <c r="F13" s="1158"/>
      <c r="G13" s="1155">
        <v>1</v>
      </c>
      <c r="H13" s="1152" t="s">
        <v>964</v>
      </c>
      <c r="I13" s="250"/>
      <c r="J13" s="395" t="s">
        <v>520</v>
      </c>
      <c r="K13" s="735"/>
      <c r="L13" s="266"/>
      <c r="M13" s="831" t="str">
        <f>mergeValue(H13)</f>
        <v>муниципальное образование город Екатеринбург</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30" customHeight="1">
      <c r="A14" s="89"/>
      <c r="B14" s="186" t="s">
        <v>405</v>
      </c>
      <c r="C14" s="1154"/>
      <c r="D14" s="1155"/>
      <c r="E14" s="1157"/>
      <c r="F14" s="1159"/>
      <c r="G14" s="1155"/>
      <c r="H14" s="1153"/>
      <c r="I14" s="1120"/>
      <c r="J14" s="1105">
        <v>1</v>
      </c>
      <c r="K14" s="1106" t="s">
        <v>964</v>
      </c>
      <c r="L14" s="247" t="s">
        <v>965</v>
      </c>
      <c r="M14" s="831" t="str">
        <f>mergeValue(H14)</f>
        <v>муниципальное образование город Екатеринбург</v>
      </c>
      <c r="N14" s="1010"/>
      <c r="O14" s="1010"/>
      <c r="P14" s="1010"/>
      <c r="Q14" s="1010"/>
      <c r="R14" s="831" t="str">
        <f>K14&amp;" ("&amp;L14&amp;")"</f>
        <v>муниципальное образование город Екатеринбург (65701000)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578</v>
      </c>
    </row>
    <row r="6" spans="1:2">
      <c r="A6" t="s">
        <v>416</v>
      </c>
      <c r="B6" t="s">
        <v>489</v>
      </c>
    </row>
    <row r="7" spans="1:2">
      <c r="A7" t="s">
        <v>749</v>
      </c>
      <c r="B7" t="s">
        <v>426</v>
      </c>
    </row>
    <row r="8" spans="1:2">
      <c r="A8" t="s">
        <v>750</v>
      </c>
      <c r="B8" t="s">
        <v>427</v>
      </c>
    </row>
    <row r="9" spans="1:2">
      <c r="A9" t="s">
        <v>509</v>
      </c>
      <c r="B9" t="s">
        <v>428</v>
      </c>
    </row>
    <row r="10" spans="1:2">
      <c r="A10" t="s">
        <v>418</v>
      </c>
      <c r="B10" t="s">
        <v>490</v>
      </c>
    </row>
    <row r="11" spans="1:2">
      <c r="A11" t="s">
        <v>764</v>
      </c>
      <c r="B11" t="s">
        <v>429</v>
      </c>
    </row>
    <row r="12" spans="1:2">
      <c r="A12" t="s">
        <v>765</v>
      </c>
      <c r="B12" t="s">
        <v>430</v>
      </c>
    </row>
    <row r="13" spans="1:2">
      <c r="A13" t="s">
        <v>751</v>
      </c>
      <c r="B13" t="s">
        <v>431</v>
      </c>
    </row>
    <row r="14" spans="1:2">
      <c r="A14" t="s">
        <v>752</v>
      </c>
      <c r="B14" t="s">
        <v>335</v>
      </c>
    </row>
    <row r="15" spans="1:2">
      <c r="A15" t="s">
        <v>753</v>
      </c>
      <c r="B15" t="s">
        <v>61</v>
      </c>
    </row>
    <row r="16" spans="1:2">
      <c r="A16" t="s">
        <v>754</v>
      </c>
      <c r="B16" t="s">
        <v>387</v>
      </c>
    </row>
    <row r="17" spans="1:2">
      <c r="A17" t="s">
        <v>755</v>
      </c>
      <c r="B17" t="s">
        <v>440</v>
      </c>
    </row>
    <row r="18" spans="1:2">
      <c r="A18" t="s">
        <v>756</v>
      </c>
      <c r="B18" t="s">
        <v>250</v>
      </c>
    </row>
    <row r="19" spans="1:2">
      <c r="A19" t="s">
        <v>757</v>
      </c>
      <c r="B19" t="s">
        <v>74</v>
      </c>
    </row>
    <row r="20" spans="1:2">
      <c r="A20" t="s">
        <v>758</v>
      </c>
      <c r="B20" t="s">
        <v>63</v>
      </c>
    </row>
    <row r="21" spans="1:2">
      <c r="A21" t="s">
        <v>759</v>
      </c>
      <c r="B21" t="s">
        <v>75</v>
      </c>
    </row>
    <row r="22" spans="1:2">
      <c r="A22" t="s">
        <v>760</v>
      </c>
      <c r="B22" t="s">
        <v>432</v>
      </c>
    </row>
    <row r="23" spans="1:2">
      <c r="A23" t="s">
        <v>761</v>
      </c>
      <c r="B23" t="s">
        <v>73</v>
      </c>
    </row>
    <row r="24" spans="1:2">
      <c r="A24" t="s">
        <v>762</v>
      </c>
      <c r="B24" t="s">
        <v>62</v>
      </c>
    </row>
    <row r="25" spans="1:2">
      <c r="A25" t="s">
        <v>602</v>
      </c>
      <c r="B25" t="s">
        <v>64</v>
      </c>
    </row>
    <row r="26" spans="1:2">
      <c r="A26" t="s">
        <v>603</v>
      </c>
      <c r="B26" t="s">
        <v>385</v>
      </c>
    </row>
    <row r="27" spans="1:2">
      <c r="A27" t="s">
        <v>511</v>
      </c>
      <c r="B27" t="s">
        <v>14</v>
      </c>
    </row>
    <row r="28" spans="1:2">
      <c r="A28" t="s">
        <v>420</v>
      </c>
      <c r="B28" t="s">
        <v>82</v>
      </c>
    </row>
    <row r="29" spans="1:2">
      <c r="A29" t="s">
        <v>510</v>
      </c>
      <c r="B29" t="s">
        <v>15</v>
      </c>
    </row>
    <row r="30" spans="1:2">
      <c r="A30" t="s">
        <v>419</v>
      </c>
      <c r="B30" t="s">
        <v>579</v>
      </c>
    </row>
    <row r="31" spans="1:2">
      <c r="A31" t="s">
        <v>587</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69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969</v>
      </c>
      <c r="B1" s="5" t="s">
        <v>983</v>
      </c>
      <c r="C1" s="5" t="s">
        <v>984</v>
      </c>
      <c r="D1" s="5" t="s">
        <v>985</v>
      </c>
      <c r="E1" s="5" t="s">
        <v>986</v>
      </c>
      <c r="F1" s="5" t="s">
        <v>987</v>
      </c>
      <c r="G1" s="5" t="s">
        <v>988</v>
      </c>
      <c r="H1" s="5" t="s">
        <v>989</v>
      </c>
      <c r="I1" s="5" t="s">
        <v>990</v>
      </c>
    </row>
    <row r="2" spans="1:10">
      <c r="A2" s="5">
        <v>1</v>
      </c>
      <c r="B2" s="5" t="s">
        <v>991</v>
      </c>
      <c r="C2" s="5" t="s">
        <v>155</v>
      </c>
      <c r="D2" s="5" t="s">
        <v>992</v>
      </c>
      <c r="E2" s="5" t="s">
        <v>993</v>
      </c>
      <c r="F2" s="5" t="s">
        <v>994</v>
      </c>
      <c r="G2" s="5" t="s">
        <v>995</v>
      </c>
      <c r="J2" s="5" t="s">
        <v>3378</v>
      </c>
    </row>
    <row r="3" spans="1:10">
      <c r="A3" s="5">
        <v>2</v>
      </c>
      <c r="B3" s="5" t="s">
        <v>991</v>
      </c>
      <c r="C3" s="5" t="s">
        <v>155</v>
      </c>
      <c r="D3" s="5" t="s">
        <v>996</v>
      </c>
      <c r="E3" s="5" t="s">
        <v>997</v>
      </c>
      <c r="F3" s="5" t="s">
        <v>998</v>
      </c>
      <c r="G3" s="5" t="s">
        <v>999</v>
      </c>
      <c r="H3" s="5" t="s">
        <v>1000</v>
      </c>
      <c r="J3" s="5" t="s">
        <v>3378</v>
      </c>
    </row>
    <row r="4" spans="1:10">
      <c r="A4" s="5">
        <v>3</v>
      </c>
      <c r="B4" s="5" t="s">
        <v>991</v>
      </c>
      <c r="C4" s="5" t="s">
        <v>155</v>
      </c>
      <c r="D4" s="5" t="s">
        <v>1001</v>
      </c>
      <c r="E4" s="5" t="s">
        <v>1002</v>
      </c>
      <c r="F4" s="5" t="s">
        <v>1003</v>
      </c>
      <c r="G4" s="5" t="s">
        <v>1004</v>
      </c>
      <c r="J4" s="5" t="s">
        <v>3378</v>
      </c>
    </row>
    <row r="5" spans="1:10">
      <c r="A5" s="5">
        <v>4</v>
      </c>
      <c r="B5" s="5" t="s">
        <v>991</v>
      </c>
      <c r="C5" s="5" t="s">
        <v>155</v>
      </c>
      <c r="D5" s="5" t="s">
        <v>1005</v>
      </c>
      <c r="E5" s="5" t="s">
        <v>1006</v>
      </c>
      <c r="F5" s="5" t="s">
        <v>1007</v>
      </c>
      <c r="G5" s="5" t="s">
        <v>1008</v>
      </c>
      <c r="J5" s="5" t="s">
        <v>3378</v>
      </c>
    </row>
    <row r="6" spans="1:10">
      <c r="A6" s="5">
        <v>5</v>
      </c>
      <c r="B6" s="5" t="s">
        <v>991</v>
      </c>
      <c r="C6" s="5" t="s">
        <v>155</v>
      </c>
      <c r="D6" s="5" t="s">
        <v>1009</v>
      </c>
      <c r="E6" s="5" t="s">
        <v>1010</v>
      </c>
      <c r="F6" s="5" t="s">
        <v>1011</v>
      </c>
      <c r="G6" s="5" t="s">
        <v>1012</v>
      </c>
      <c r="J6" s="5" t="s">
        <v>3378</v>
      </c>
    </row>
    <row r="7" spans="1:10">
      <c r="A7" s="5">
        <v>6</v>
      </c>
      <c r="B7" s="5" t="s">
        <v>991</v>
      </c>
      <c r="C7" s="5" t="s">
        <v>155</v>
      </c>
      <c r="D7" s="5" t="s">
        <v>1013</v>
      </c>
      <c r="E7" s="5" t="s">
        <v>1014</v>
      </c>
      <c r="F7" s="5" t="s">
        <v>1015</v>
      </c>
      <c r="G7" s="5" t="s">
        <v>1016</v>
      </c>
      <c r="H7" s="5" t="s">
        <v>1017</v>
      </c>
      <c r="J7" s="5" t="s">
        <v>3378</v>
      </c>
    </row>
    <row r="8" spans="1:10">
      <c r="A8" s="5">
        <v>7</v>
      </c>
      <c r="B8" s="5" t="s">
        <v>991</v>
      </c>
      <c r="C8" s="5" t="s">
        <v>155</v>
      </c>
      <c r="D8" s="5" t="s">
        <v>1018</v>
      </c>
      <c r="E8" s="5" t="s">
        <v>1019</v>
      </c>
      <c r="F8" s="5" t="s">
        <v>1020</v>
      </c>
      <c r="G8" s="5" t="s">
        <v>1021</v>
      </c>
      <c r="J8" s="5" t="s">
        <v>3378</v>
      </c>
    </row>
    <row r="9" spans="1:10">
      <c r="A9" s="5">
        <v>8</v>
      </c>
      <c r="B9" s="5" t="s">
        <v>991</v>
      </c>
      <c r="C9" s="5" t="s">
        <v>155</v>
      </c>
      <c r="D9" s="5" t="s">
        <v>1022</v>
      </c>
      <c r="E9" s="5" t="s">
        <v>1023</v>
      </c>
      <c r="F9" s="5" t="s">
        <v>1024</v>
      </c>
      <c r="G9" s="5" t="s">
        <v>1025</v>
      </c>
      <c r="J9" s="5" t="s">
        <v>3378</v>
      </c>
    </row>
    <row r="10" spans="1:10">
      <c r="A10" s="5">
        <v>9</v>
      </c>
      <c r="B10" s="5" t="s">
        <v>991</v>
      </c>
      <c r="C10" s="5" t="s">
        <v>155</v>
      </c>
      <c r="D10" s="5" t="s">
        <v>1026</v>
      </c>
      <c r="E10" s="5" t="s">
        <v>1027</v>
      </c>
      <c r="F10" s="5" t="s">
        <v>1028</v>
      </c>
      <c r="G10" s="5" t="s">
        <v>1029</v>
      </c>
      <c r="J10" s="5" t="s">
        <v>3378</v>
      </c>
    </row>
    <row r="11" spans="1:10">
      <c r="A11" s="5">
        <v>10</v>
      </c>
      <c r="B11" s="5" t="s">
        <v>991</v>
      </c>
      <c r="C11" s="5" t="s">
        <v>155</v>
      </c>
      <c r="D11" s="5" t="s">
        <v>1031</v>
      </c>
      <c r="E11" s="5" t="s">
        <v>1032</v>
      </c>
      <c r="F11" s="5" t="s">
        <v>1033</v>
      </c>
      <c r="G11" s="5" t="s">
        <v>1034</v>
      </c>
      <c r="J11" s="5" t="s">
        <v>3378</v>
      </c>
    </row>
    <row r="12" spans="1:10">
      <c r="A12" s="5">
        <v>11</v>
      </c>
      <c r="B12" s="5" t="s">
        <v>991</v>
      </c>
      <c r="C12" s="5" t="s">
        <v>155</v>
      </c>
      <c r="D12" s="5" t="s">
        <v>1035</v>
      </c>
      <c r="E12" s="5" t="s">
        <v>1036</v>
      </c>
      <c r="F12" s="5" t="s">
        <v>1037</v>
      </c>
      <c r="G12" s="5" t="s">
        <v>1038</v>
      </c>
      <c r="J12" s="5" t="s">
        <v>3378</v>
      </c>
    </row>
    <row r="13" spans="1:10">
      <c r="A13" s="5">
        <v>12</v>
      </c>
      <c r="B13" s="5" t="s">
        <v>991</v>
      </c>
      <c r="C13" s="5" t="s">
        <v>155</v>
      </c>
      <c r="D13" s="5" t="s">
        <v>1039</v>
      </c>
      <c r="E13" s="5" t="s">
        <v>1040</v>
      </c>
      <c r="F13" s="5" t="s">
        <v>1041</v>
      </c>
      <c r="G13" s="5" t="s">
        <v>1042</v>
      </c>
      <c r="J13" s="5" t="s">
        <v>3378</v>
      </c>
    </row>
    <row r="14" spans="1:10">
      <c r="A14" s="5">
        <v>13</v>
      </c>
      <c r="B14" s="5" t="s">
        <v>991</v>
      </c>
      <c r="C14" s="5" t="s">
        <v>155</v>
      </c>
      <c r="D14" s="5" t="s">
        <v>1043</v>
      </c>
      <c r="E14" s="5" t="s">
        <v>1044</v>
      </c>
      <c r="F14" s="5" t="s">
        <v>1045</v>
      </c>
      <c r="G14" s="5" t="s">
        <v>1046</v>
      </c>
      <c r="J14" s="5" t="s">
        <v>3378</v>
      </c>
    </row>
    <row r="15" spans="1:10">
      <c r="A15" s="5">
        <v>14</v>
      </c>
      <c r="B15" s="5" t="s">
        <v>991</v>
      </c>
      <c r="C15" s="5" t="s">
        <v>155</v>
      </c>
      <c r="D15" s="5" t="s">
        <v>1047</v>
      </c>
      <c r="E15" s="5" t="s">
        <v>1048</v>
      </c>
      <c r="F15" s="5" t="s">
        <v>1049</v>
      </c>
      <c r="G15" s="5" t="s">
        <v>1050</v>
      </c>
      <c r="J15" s="5" t="s">
        <v>3378</v>
      </c>
    </row>
    <row r="16" spans="1:10">
      <c r="A16" s="5">
        <v>15</v>
      </c>
      <c r="B16" s="5" t="s">
        <v>991</v>
      </c>
      <c r="C16" s="5" t="s">
        <v>155</v>
      </c>
      <c r="D16" s="5" t="s">
        <v>1051</v>
      </c>
      <c r="E16" s="5" t="s">
        <v>1052</v>
      </c>
      <c r="F16" s="5" t="s">
        <v>1053</v>
      </c>
      <c r="G16" s="5" t="s">
        <v>1054</v>
      </c>
      <c r="J16" s="5" t="s">
        <v>3378</v>
      </c>
    </row>
    <row r="17" spans="1:10">
      <c r="A17" s="5">
        <v>16</v>
      </c>
      <c r="B17" s="5" t="s">
        <v>991</v>
      </c>
      <c r="C17" s="5" t="s">
        <v>155</v>
      </c>
      <c r="D17" s="5" t="s">
        <v>1055</v>
      </c>
      <c r="E17" s="5" t="s">
        <v>1056</v>
      </c>
      <c r="F17" s="5" t="s">
        <v>1057</v>
      </c>
      <c r="G17" s="5" t="s">
        <v>1058</v>
      </c>
      <c r="J17" s="5" t="s">
        <v>3378</v>
      </c>
    </row>
    <row r="18" spans="1:10">
      <c r="A18" s="5">
        <v>17</v>
      </c>
      <c r="B18" s="5" t="s">
        <v>991</v>
      </c>
      <c r="C18" s="5" t="s">
        <v>155</v>
      </c>
      <c r="D18" s="5" t="s">
        <v>1059</v>
      </c>
      <c r="E18" s="5" t="s">
        <v>1060</v>
      </c>
      <c r="F18" s="5" t="s">
        <v>1061</v>
      </c>
      <c r="G18" s="5" t="s">
        <v>1062</v>
      </c>
      <c r="J18" s="5" t="s">
        <v>3378</v>
      </c>
    </row>
    <row r="19" spans="1:10">
      <c r="A19" s="5">
        <v>18</v>
      </c>
      <c r="B19" s="5" t="s">
        <v>991</v>
      </c>
      <c r="C19" s="5" t="s">
        <v>155</v>
      </c>
      <c r="D19" s="5" t="s">
        <v>1063</v>
      </c>
      <c r="E19" s="5" t="s">
        <v>1064</v>
      </c>
      <c r="F19" s="5" t="s">
        <v>1065</v>
      </c>
      <c r="G19" s="5" t="s">
        <v>1066</v>
      </c>
      <c r="H19" s="5" t="s">
        <v>1067</v>
      </c>
      <c r="J19" s="5" t="s">
        <v>3378</v>
      </c>
    </row>
    <row r="20" spans="1:10">
      <c r="A20" s="5">
        <v>19</v>
      </c>
      <c r="B20" s="5" t="s">
        <v>991</v>
      </c>
      <c r="C20" s="5" t="s">
        <v>155</v>
      </c>
      <c r="D20" s="5" t="s">
        <v>1068</v>
      </c>
      <c r="E20" s="5" t="s">
        <v>1069</v>
      </c>
      <c r="F20" s="5" t="s">
        <v>1070</v>
      </c>
      <c r="G20" s="5" t="s">
        <v>1021</v>
      </c>
      <c r="J20" s="5" t="s">
        <v>3378</v>
      </c>
    </row>
    <row r="21" spans="1:10">
      <c r="A21" s="5">
        <v>20</v>
      </c>
      <c r="B21" s="5" t="s">
        <v>991</v>
      </c>
      <c r="C21" s="5" t="s">
        <v>155</v>
      </c>
      <c r="D21" s="5" t="s">
        <v>1071</v>
      </c>
      <c r="E21" s="5" t="s">
        <v>1072</v>
      </c>
      <c r="F21" s="5" t="s">
        <v>1073</v>
      </c>
      <c r="G21" s="5" t="s">
        <v>1062</v>
      </c>
      <c r="J21" s="5" t="s">
        <v>3378</v>
      </c>
    </row>
    <row r="22" spans="1:10">
      <c r="A22" s="5">
        <v>21</v>
      </c>
      <c r="B22" s="5" t="s">
        <v>991</v>
      </c>
      <c r="C22" s="5" t="s">
        <v>155</v>
      </c>
      <c r="D22" s="5" t="s">
        <v>1074</v>
      </c>
      <c r="E22" s="5" t="s">
        <v>1075</v>
      </c>
      <c r="F22" s="5" t="s">
        <v>1076</v>
      </c>
      <c r="G22" s="5" t="s">
        <v>1077</v>
      </c>
      <c r="J22" s="5" t="s">
        <v>3378</v>
      </c>
    </row>
    <row r="23" spans="1:10">
      <c r="A23" s="5">
        <v>22</v>
      </c>
      <c r="B23" s="5" t="s">
        <v>991</v>
      </c>
      <c r="C23" s="5" t="s">
        <v>155</v>
      </c>
      <c r="D23" s="5" t="s">
        <v>1078</v>
      </c>
      <c r="E23" s="5" t="s">
        <v>1079</v>
      </c>
      <c r="F23" s="5" t="s">
        <v>1080</v>
      </c>
      <c r="G23" s="5" t="s">
        <v>1038</v>
      </c>
      <c r="H23" s="5" t="s">
        <v>1081</v>
      </c>
      <c r="J23" s="5" t="s">
        <v>3378</v>
      </c>
    </row>
    <row r="24" spans="1:10">
      <c r="A24" s="5">
        <v>23</v>
      </c>
      <c r="B24" s="5" t="s">
        <v>991</v>
      </c>
      <c r="C24" s="5" t="s">
        <v>155</v>
      </c>
      <c r="D24" s="5" t="s">
        <v>1082</v>
      </c>
      <c r="E24" s="5" t="s">
        <v>1083</v>
      </c>
      <c r="F24" s="5" t="s">
        <v>1003</v>
      </c>
      <c r="G24" s="5" t="s">
        <v>1084</v>
      </c>
      <c r="H24" s="5" t="s">
        <v>1085</v>
      </c>
      <c r="J24" s="5" t="s">
        <v>3378</v>
      </c>
    </row>
    <row r="25" spans="1:10">
      <c r="A25" s="5">
        <v>24</v>
      </c>
      <c r="B25" s="5" t="s">
        <v>991</v>
      </c>
      <c r="C25" s="5" t="s">
        <v>155</v>
      </c>
      <c r="D25" s="5" t="s">
        <v>1086</v>
      </c>
      <c r="E25" s="5" t="s">
        <v>1087</v>
      </c>
      <c r="F25" s="5" t="s">
        <v>1088</v>
      </c>
      <c r="G25" s="5" t="s">
        <v>1089</v>
      </c>
      <c r="H25" s="5" t="s">
        <v>1090</v>
      </c>
      <c r="J25" s="5" t="s">
        <v>3378</v>
      </c>
    </row>
    <row r="26" spans="1:10">
      <c r="A26" s="5">
        <v>25</v>
      </c>
      <c r="B26" s="5" t="s">
        <v>991</v>
      </c>
      <c r="C26" s="5" t="s">
        <v>155</v>
      </c>
      <c r="D26" s="5" t="s">
        <v>1091</v>
      </c>
      <c r="E26" s="5" t="s">
        <v>1092</v>
      </c>
      <c r="F26" s="5" t="s">
        <v>1093</v>
      </c>
      <c r="G26" s="5" t="s">
        <v>1089</v>
      </c>
      <c r="H26" s="5" t="s">
        <v>1094</v>
      </c>
      <c r="J26" s="5" t="s">
        <v>3378</v>
      </c>
    </row>
    <row r="27" spans="1:10">
      <c r="A27" s="5">
        <v>26</v>
      </c>
      <c r="B27" s="5" t="s">
        <v>991</v>
      </c>
      <c r="C27" s="5" t="s">
        <v>155</v>
      </c>
      <c r="D27" s="5" t="s">
        <v>1095</v>
      </c>
      <c r="E27" s="5" t="s">
        <v>1096</v>
      </c>
      <c r="F27" s="5" t="s">
        <v>1097</v>
      </c>
      <c r="G27" s="5" t="s">
        <v>1042</v>
      </c>
      <c r="H27" s="5" t="s">
        <v>1098</v>
      </c>
      <c r="J27" s="5" t="s">
        <v>3378</v>
      </c>
    </row>
    <row r="28" spans="1:10">
      <c r="A28" s="5">
        <v>27</v>
      </c>
      <c r="B28" s="5" t="s">
        <v>991</v>
      </c>
      <c r="C28" s="5" t="s">
        <v>155</v>
      </c>
      <c r="D28" s="5" t="s">
        <v>1099</v>
      </c>
      <c r="E28" s="5" t="s">
        <v>1100</v>
      </c>
      <c r="F28" s="5" t="s">
        <v>1101</v>
      </c>
      <c r="G28" s="5" t="s">
        <v>1066</v>
      </c>
      <c r="H28" s="5" t="s">
        <v>1102</v>
      </c>
      <c r="J28" s="5" t="s">
        <v>3378</v>
      </c>
    </row>
    <row r="29" spans="1:10">
      <c r="A29" s="5">
        <v>28</v>
      </c>
      <c r="B29" s="5" t="s">
        <v>991</v>
      </c>
      <c r="C29" s="5" t="s">
        <v>155</v>
      </c>
      <c r="D29" s="5" t="s">
        <v>1103</v>
      </c>
      <c r="E29" s="5" t="s">
        <v>1104</v>
      </c>
      <c r="F29" s="5" t="s">
        <v>1105</v>
      </c>
      <c r="G29" s="5" t="s">
        <v>1106</v>
      </c>
      <c r="J29" s="5" t="s">
        <v>3378</v>
      </c>
    </row>
    <row r="30" spans="1:10">
      <c r="A30" s="5">
        <v>29</v>
      </c>
      <c r="B30" s="5" t="s">
        <v>991</v>
      </c>
      <c r="C30" s="5" t="s">
        <v>155</v>
      </c>
      <c r="D30" s="5" t="s">
        <v>1107</v>
      </c>
      <c r="E30" s="5" t="s">
        <v>1108</v>
      </c>
      <c r="F30" s="5" t="s">
        <v>1109</v>
      </c>
      <c r="G30" s="5" t="s">
        <v>1042</v>
      </c>
      <c r="J30" s="5" t="s">
        <v>3378</v>
      </c>
    </row>
    <row r="31" spans="1:10">
      <c r="A31" s="5">
        <v>30</v>
      </c>
      <c r="B31" s="5" t="s">
        <v>991</v>
      </c>
      <c r="C31" s="5" t="s">
        <v>155</v>
      </c>
      <c r="D31" s="5" t="s">
        <v>1110</v>
      </c>
      <c r="E31" s="5" t="s">
        <v>1111</v>
      </c>
      <c r="F31" s="5" t="s">
        <v>1112</v>
      </c>
      <c r="G31" s="5" t="s">
        <v>1062</v>
      </c>
      <c r="J31" s="5" t="s">
        <v>3378</v>
      </c>
    </row>
    <row r="32" spans="1:10">
      <c r="A32" s="5">
        <v>31</v>
      </c>
      <c r="B32" s="5" t="s">
        <v>991</v>
      </c>
      <c r="C32" s="5" t="s">
        <v>155</v>
      </c>
      <c r="D32" s="5" t="s">
        <v>1113</v>
      </c>
      <c r="E32" s="5" t="s">
        <v>1114</v>
      </c>
      <c r="F32" s="5" t="s">
        <v>1115</v>
      </c>
      <c r="G32" s="5" t="s">
        <v>1116</v>
      </c>
      <c r="J32" s="5" t="s">
        <v>3378</v>
      </c>
    </row>
    <row r="33" spans="1:10">
      <c r="A33" s="5">
        <v>32</v>
      </c>
      <c r="B33" s="5" t="s">
        <v>991</v>
      </c>
      <c r="C33" s="5" t="s">
        <v>155</v>
      </c>
      <c r="D33" s="5" t="s">
        <v>1117</v>
      </c>
      <c r="E33" s="5" t="s">
        <v>1118</v>
      </c>
      <c r="F33" s="5" t="s">
        <v>1119</v>
      </c>
      <c r="G33" s="5" t="s">
        <v>1120</v>
      </c>
      <c r="J33" s="5" t="s">
        <v>3378</v>
      </c>
    </row>
    <row r="34" spans="1:10">
      <c r="A34" s="5">
        <v>33</v>
      </c>
      <c r="B34" s="5" t="s">
        <v>991</v>
      </c>
      <c r="C34" s="5" t="s">
        <v>155</v>
      </c>
      <c r="D34" s="5" t="s">
        <v>1121</v>
      </c>
      <c r="E34" s="5" t="s">
        <v>1122</v>
      </c>
      <c r="F34" s="5" t="s">
        <v>1123</v>
      </c>
      <c r="G34" s="5" t="s">
        <v>1124</v>
      </c>
      <c r="H34" s="5" t="s">
        <v>1125</v>
      </c>
      <c r="J34" s="5" t="s">
        <v>3378</v>
      </c>
    </row>
    <row r="35" spans="1:10">
      <c r="A35" s="5">
        <v>34</v>
      </c>
      <c r="B35" s="5" t="s">
        <v>991</v>
      </c>
      <c r="C35" s="5" t="s">
        <v>155</v>
      </c>
      <c r="D35" s="5" t="s">
        <v>1126</v>
      </c>
      <c r="E35" s="5" t="s">
        <v>1127</v>
      </c>
      <c r="F35" s="5" t="s">
        <v>1128</v>
      </c>
      <c r="G35" s="5" t="s">
        <v>1077</v>
      </c>
      <c r="H35" s="5" t="s">
        <v>1129</v>
      </c>
      <c r="J35" s="5" t="s">
        <v>3378</v>
      </c>
    </row>
    <row r="36" spans="1:10">
      <c r="A36" s="5">
        <v>35</v>
      </c>
      <c r="B36" s="5" t="s">
        <v>991</v>
      </c>
      <c r="C36" s="5" t="s">
        <v>155</v>
      </c>
      <c r="D36" s="5" t="s">
        <v>1130</v>
      </c>
      <c r="E36" s="5" t="s">
        <v>1131</v>
      </c>
      <c r="F36" s="5" t="s">
        <v>1128</v>
      </c>
      <c r="G36" s="5" t="s">
        <v>1132</v>
      </c>
      <c r="J36" s="5" t="s">
        <v>3378</v>
      </c>
    </row>
    <row r="37" spans="1:10">
      <c r="A37" s="5">
        <v>36</v>
      </c>
      <c r="B37" s="5" t="s">
        <v>991</v>
      </c>
      <c r="C37" s="5" t="s">
        <v>155</v>
      </c>
      <c r="D37" s="5" t="s">
        <v>1133</v>
      </c>
      <c r="E37" s="5" t="s">
        <v>1134</v>
      </c>
      <c r="F37" s="5" t="s">
        <v>1128</v>
      </c>
      <c r="G37" s="5" t="s">
        <v>1135</v>
      </c>
      <c r="J37" s="5" t="s">
        <v>3378</v>
      </c>
    </row>
    <row r="38" spans="1:10">
      <c r="A38" s="5">
        <v>37</v>
      </c>
      <c r="B38" s="5" t="s">
        <v>991</v>
      </c>
      <c r="C38" s="5" t="s">
        <v>155</v>
      </c>
      <c r="D38" s="5" t="s">
        <v>1136</v>
      </c>
      <c r="E38" s="5" t="s">
        <v>1137</v>
      </c>
      <c r="F38" s="5" t="s">
        <v>1128</v>
      </c>
      <c r="G38" s="5" t="s">
        <v>1138</v>
      </c>
      <c r="J38" s="5" t="s">
        <v>3378</v>
      </c>
    </row>
    <row r="39" spans="1:10">
      <c r="A39" s="5">
        <v>38</v>
      </c>
      <c r="B39" s="5" t="s">
        <v>991</v>
      </c>
      <c r="C39" s="5" t="s">
        <v>155</v>
      </c>
      <c r="D39" s="5" t="s">
        <v>1139</v>
      </c>
      <c r="E39" s="5" t="s">
        <v>1140</v>
      </c>
      <c r="F39" s="5" t="s">
        <v>1128</v>
      </c>
      <c r="G39" s="5" t="s">
        <v>1141</v>
      </c>
      <c r="J39" s="5" t="s">
        <v>3378</v>
      </c>
    </row>
    <row r="40" spans="1:10">
      <c r="A40" s="5">
        <v>39</v>
      </c>
      <c r="B40" s="5" t="s">
        <v>991</v>
      </c>
      <c r="C40" s="5" t="s">
        <v>155</v>
      </c>
      <c r="D40" s="5" t="s">
        <v>1142</v>
      </c>
      <c r="E40" s="5" t="s">
        <v>1143</v>
      </c>
      <c r="F40" s="5" t="s">
        <v>1128</v>
      </c>
      <c r="G40" s="5" t="s">
        <v>1144</v>
      </c>
      <c r="J40" s="5" t="s">
        <v>3378</v>
      </c>
    </row>
    <row r="41" spans="1:10">
      <c r="A41" s="5">
        <v>40</v>
      </c>
      <c r="B41" s="5" t="s">
        <v>991</v>
      </c>
      <c r="C41" s="5" t="s">
        <v>155</v>
      </c>
      <c r="D41" s="5" t="s">
        <v>1145</v>
      </c>
      <c r="E41" s="5" t="s">
        <v>1146</v>
      </c>
      <c r="F41" s="5" t="s">
        <v>1128</v>
      </c>
      <c r="G41" s="5" t="s">
        <v>1147</v>
      </c>
      <c r="J41" s="5" t="s">
        <v>3378</v>
      </c>
    </row>
    <row r="42" spans="1:10">
      <c r="A42" s="5">
        <v>41</v>
      </c>
      <c r="B42" s="5" t="s">
        <v>991</v>
      </c>
      <c r="C42" s="5" t="s">
        <v>155</v>
      </c>
      <c r="D42" s="5" t="s">
        <v>1148</v>
      </c>
      <c r="E42" s="5" t="s">
        <v>1149</v>
      </c>
      <c r="F42" s="5" t="s">
        <v>1128</v>
      </c>
      <c r="G42" s="5" t="s">
        <v>1150</v>
      </c>
      <c r="J42" s="5" t="s">
        <v>3378</v>
      </c>
    </row>
    <row r="43" spans="1:10">
      <c r="A43" s="5">
        <v>42</v>
      </c>
      <c r="B43" s="5" t="s">
        <v>991</v>
      </c>
      <c r="C43" s="5" t="s">
        <v>155</v>
      </c>
      <c r="D43" s="5" t="s">
        <v>1151</v>
      </c>
      <c r="E43" s="5" t="s">
        <v>1152</v>
      </c>
      <c r="F43" s="5" t="s">
        <v>1128</v>
      </c>
      <c r="G43" s="5" t="s">
        <v>1153</v>
      </c>
      <c r="J43" s="5" t="s">
        <v>3378</v>
      </c>
    </row>
    <row r="44" spans="1:10">
      <c r="A44" s="5">
        <v>43</v>
      </c>
      <c r="B44" s="5" t="s">
        <v>991</v>
      </c>
      <c r="C44" s="5" t="s">
        <v>155</v>
      </c>
      <c r="D44" s="5" t="s">
        <v>1154</v>
      </c>
      <c r="E44" s="5" t="s">
        <v>1155</v>
      </c>
      <c r="F44" s="5" t="s">
        <v>1128</v>
      </c>
      <c r="G44" s="5" t="s">
        <v>1156</v>
      </c>
      <c r="J44" s="5" t="s">
        <v>3378</v>
      </c>
    </row>
    <row r="45" spans="1:10">
      <c r="A45" s="5">
        <v>44</v>
      </c>
      <c r="B45" s="5" t="s">
        <v>991</v>
      </c>
      <c r="C45" s="5" t="s">
        <v>155</v>
      </c>
      <c r="D45" s="5" t="s">
        <v>1157</v>
      </c>
      <c r="E45" s="5" t="s">
        <v>1158</v>
      </c>
      <c r="F45" s="5" t="s">
        <v>1128</v>
      </c>
      <c r="G45" s="5" t="s">
        <v>1159</v>
      </c>
      <c r="J45" s="5" t="s">
        <v>3378</v>
      </c>
    </row>
    <row r="46" spans="1:10">
      <c r="A46" s="5">
        <v>45</v>
      </c>
      <c r="B46" s="5" t="s">
        <v>991</v>
      </c>
      <c r="C46" s="5" t="s">
        <v>155</v>
      </c>
      <c r="D46" s="5" t="s">
        <v>1160</v>
      </c>
      <c r="E46" s="5" t="s">
        <v>1161</v>
      </c>
      <c r="F46" s="5" t="s">
        <v>1128</v>
      </c>
      <c r="G46" s="5" t="s">
        <v>1162</v>
      </c>
      <c r="J46" s="5" t="s">
        <v>3378</v>
      </c>
    </row>
    <row r="47" spans="1:10">
      <c r="A47" s="5">
        <v>46</v>
      </c>
      <c r="B47" s="5" t="s">
        <v>991</v>
      </c>
      <c r="C47" s="5" t="s">
        <v>155</v>
      </c>
      <c r="D47" s="5" t="s">
        <v>1163</v>
      </c>
      <c r="E47" s="5" t="s">
        <v>1164</v>
      </c>
      <c r="F47" s="5" t="s">
        <v>1128</v>
      </c>
      <c r="G47" s="5" t="s">
        <v>1165</v>
      </c>
      <c r="J47" s="5" t="s">
        <v>3378</v>
      </c>
    </row>
    <row r="48" spans="1:10">
      <c r="A48" s="5">
        <v>47</v>
      </c>
      <c r="B48" s="5" t="s">
        <v>991</v>
      </c>
      <c r="C48" s="5" t="s">
        <v>155</v>
      </c>
      <c r="D48" s="5" t="s">
        <v>1166</v>
      </c>
      <c r="E48" s="5" t="s">
        <v>1167</v>
      </c>
      <c r="F48" s="5" t="s">
        <v>1128</v>
      </c>
      <c r="G48" s="5" t="s">
        <v>1168</v>
      </c>
      <c r="J48" s="5" t="s">
        <v>3378</v>
      </c>
    </row>
    <row r="49" spans="1:10">
      <c r="A49" s="5">
        <v>48</v>
      </c>
      <c r="B49" s="5" t="s">
        <v>991</v>
      </c>
      <c r="C49" s="5" t="s">
        <v>155</v>
      </c>
      <c r="D49" s="5" t="s">
        <v>1169</v>
      </c>
      <c r="E49" s="5" t="s">
        <v>1170</v>
      </c>
      <c r="F49" s="5" t="s">
        <v>1171</v>
      </c>
      <c r="G49" s="5" t="s">
        <v>1062</v>
      </c>
      <c r="J49" s="5" t="s">
        <v>3378</v>
      </c>
    </row>
    <row r="50" spans="1:10">
      <c r="A50" s="5">
        <v>49</v>
      </c>
      <c r="B50" s="5" t="s">
        <v>991</v>
      </c>
      <c r="C50" s="5" t="s">
        <v>155</v>
      </c>
      <c r="D50" s="5" t="s">
        <v>1172</v>
      </c>
      <c r="E50" s="5" t="s">
        <v>1173</v>
      </c>
      <c r="F50" s="5" t="s">
        <v>1174</v>
      </c>
      <c r="G50" s="5" t="s">
        <v>1042</v>
      </c>
      <c r="H50" s="5" t="s">
        <v>1175</v>
      </c>
      <c r="J50" s="5" t="s">
        <v>3378</v>
      </c>
    </row>
    <row r="51" spans="1:10">
      <c r="A51" s="5">
        <v>50</v>
      </c>
      <c r="B51" s="5" t="s">
        <v>991</v>
      </c>
      <c r="C51" s="5" t="s">
        <v>155</v>
      </c>
      <c r="D51" s="5" t="s">
        <v>1176</v>
      </c>
      <c r="E51" s="5" t="s">
        <v>1177</v>
      </c>
      <c r="F51" s="5" t="s">
        <v>1178</v>
      </c>
      <c r="G51" s="5" t="s">
        <v>1077</v>
      </c>
      <c r="J51" s="5" t="s">
        <v>3378</v>
      </c>
    </row>
    <row r="52" spans="1:10">
      <c r="A52" s="5">
        <v>51</v>
      </c>
      <c r="B52" s="5" t="s">
        <v>991</v>
      </c>
      <c r="C52" s="5" t="s">
        <v>155</v>
      </c>
      <c r="D52" s="5" t="s">
        <v>1179</v>
      </c>
      <c r="E52" s="5" t="s">
        <v>1180</v>
      </c>
      <c r="F52" s="5" t="s">
        <v>1181</v>
      </c>
      <c r="G52" s="5" t="s">
        <v>1182</v>
      </c>
      <c r="J52" s="5" t="s">
        <v>3378</v>
      </c>
    </row>
    <row r="53" spans="1:10">
      <c r="A53" s="5">
        <v>52</v>
      </c>
      <c r="B53" s="5" t="s">
        <v>991</v>
      </c>
      <c r="C53" s="5" t="s">
        <v>155</v>
      </c>
      <c r="D53" s="5" t="s">
        <v>1183</v>
      </c>
      <c r="E53" s="5" t="s">
        <v>1184</v>
      </c>
      <c r="F53" s="5" t="s">
        <v>1181</v>
      </c>
      <c r="G53" s="5" t="s">
        <v>1185</v>
      </c>
      <c r="J53" s="5" t="s">
        <v>3378</v>
      </c>
    </row>
    <row r="54" spans="1:10">
      <c r="A54" s="5">
        <v>53</v>
      </c>
      <c r="B54" s="5" t="s">
        <v>991</v>
      </c>
      <c r="C54" s="5" t="s">
        <v>155</v>
      </c>
      <c r="D54" s="5" t="s">
        <v>1186</v>
      </c>
      <c r="E54" s="5" t="s">
        <v>1187</v>
      </c>
      <c r="F54" s="5" t="s">
        <v>1181</v>
      </c>
      <c r="G54" s="5" t="s">
        <v>1188</v>
      </c>
      <c r="J54" s="5" t="s">
        <v>3378</v>
      </c>
    </row>
    <row r="55" spans="1:10">
      <c r="A55" s="5">
        <v>54</v>
      </c>
      <c r="B55" s="5" t="s">
        <v>991</v>
      </c>
      <c r="C55" s="5" t="s">
        <v>155</v>
      </c>
      <c r="D55" s="5" t="s">
        <v>1189</v>
      </c>
      <c r="E55" s="5" t="s">
        <v>1190</v>
      </c>
      <c r="F55" s="5" t="s">
        <v>1181</v>
      </c>
      <c r="G55" s="5" t="s">
        <v>1191</v>
      </c>
      <c r="J55" s="5" t="s">
        <v>3378</v>
      </c>
    </row>
    <row r="56" spans="1:10">
      <c r="A56" s="5">
        <v>55</v>
      </c>
      <c r="B56" s="5" t="s">
        <v>991</v>
      </c>
      <c r="C56" s="5" t="s">
        <v>155</v>
      </c>
      <c r="D56" s="5" t="s">
        <v>1192</v>
      </c>
      <c r="E56" s="5" t="s">
        <v>1193</v>
      </c>
      <c r="F56" s="5" t="s">
        <v>1181</v>
      </c>
      <c r="G56" s="5" t="s">
        <v>1194</v>
      </c>
      <c r="J56" s="5" t="s">
        <v>3378</v>
      </c>
    </row>
    <row r="57" spans="1:10">
      <c r="A57" s="5">
        <v>56</v>
      </c>
      <c r="B57" s="5" t="s">
        <v>991</v>
      </c>
      <c r="C57" s="5" t="s">
        <v>155</v>
      </c>
      <c r="D57" s="5" t="s">
        <v>1195</v>
      </c>
      <c r="E57" s="5" t="s">
        <v>1196</v>
      </c>
      <c r="F57" s="5" t="s">
        <v>1181</v>
      </c>
      <c r="G57" s="5" t="s">
        <v>1197</v>
      </c>
      <c r="J57" s="5" t="s">
        <v>3378</v>
      </c>
    </row>
    <row r="58" spans="1:10">
      <c r="A58" s="5">
        <v>57</v>
      </c>
      <c r="B58" s="5" t="s">
        <v>991</v>
      </c>
      <c r="C58" s="5" t="s">
        <v>155</v>
      </c>
      <c r="D58" s="5" t="s">
        <v>1198</v>
      </c>
      <c r="E58" s="5" t="s">
        <v>1199</v>
      </c>
      <c r="F58" s="5" t="s">
        <v>1181</v>
      </c>
      <c r="G58" s="5" t="s">
        <v>1200</v>
      </c>
      <c r="J58" s="5" t="s">
        <v>3378</v>
      </c>
    </row>
    <row r="59" spans="1:10">
      <c r="A59" s="5">
        <v>58</v>
      </c>
      <c r="B59" s="5" t="s">
        <v>991</v>
      </c>
      <c r="C59" s="5" t="s">
        <v>155</v>
      </c>
      <c r="D59" s="5" t="s">
        <v>1201</v>
      </c>
      <c r="E59" s="5" t="s">
        <v>1202</v>
      </c>
      <c r="F59" s="5" t="s">
        <v>1181</v>
      </c>
      <c r="G59" s="5" t="s">
        <v>1203</v>
      </c>
      <c r="J59" s="5" t="s">
        <v>3378</v>
      </c>
    </row>
    <row r="60" spans="1:10">
      <c r="A60" s="5">
        <v>59</v>
      </c>
      <c r="B60" s="5" t="s">
        <v>991</v>
      </c>
      <c r="C60" s="5" t="s">
        <v>155</v>
      </c>
      <c r="D60" s="5" t="s">
        <v>1204</v>
      </c>
      <c r="E60" s="5" t="s">
        <v>1205</v>
      </c>
      <c r="F60" s="5" t="s">
        <v>1181</v>
      </c>
      <c r="G60" s="5" t="s">
        <v>1206</v>
      </c>
      <c r="J60" s="5" t="s">
        <v>3378</v>
      </c>
    </row>
    <row r="61" spans="1:10">
      <c r="A61" s="5">
        <v>60</v>
      </c>
      <c r="B61" s="5" t="s">
        <v>991</v>
      </c>
      <c r="C61" s="5" t="s">
        <v>155</v>
      </c>
      <c r="D61" s="5" t="s">
        <v>1207</v>
      </c>
      <c r="E61" s="5" t="s">
        <v>1208</v>
      </c>
      <c r="F61" s="5" t="s">
        <v>1181</v>
      </c>
      <c r="G61" s="5" t="s">
        <v>1209</v>
      </c>
      <c r="J61" s="5" t="s">
        <v>3378</v>
      </c>
    </row>
    <row r="62" spans="1:10">
      <c r="A62" s="5">
        <v>61</v>
      </c>
      <c r="B62" s="5" t="s">
        <v>991</v>
      </c>
      <c r="C62" s="5" t="s">
        <v>155</v>
      </c>
      <c r="D62" s="5" t="s">
        <v>1210</v>
      </c>
      <c r="E62" s="5" t="s">
        <v>1211</v>
      </c>
      <c r="F62" s="5" t="s">
        <v>1181</v>
      </c>
      <c r="G62" s="5" t="s">
        <v>1212</v>
      </c>
      <c r="J62" s="5" t="s">
        <v>3378</v>
      </c>
    </row>
    <row r="63" spans="1:10">
      <c r="A63" s="5">
        <v>62</v>
      </c>
      <c r="B63" s="5" t="s">
        <v>991</v>
      </c>
      <c r="C63" s="5" t="s">
        <v>155</v>
      </c>
      <c r="D63" s="5" t="s">
        <v>1213</v>
      </c>
      <c r="E63" s="5" t="s">
        <v>1214</v>
      </c>
      <c r="F63" s="5" t="s">
        <v>1181</v>
      </c>
      <c r="G63" s="5" t="s">
        <v>1215</v>
      </c>
      <c r="J63" s="5" t="s">
        <v>3378</v>
      </c>
    </row>
    <row r="64" spans="1:10">
      <c r="A64" s="5">
        <v>63</v>
      </c>
      <c r="B64" s="5" t="s">
        <v>991</v>
      </c>
      <c r="C64" s="5" t="s">
        <v>155</v>
      </c>
      <c r="D64" s="5" t="s">
        <v>1216</v>
      </c>
      <c r="E64" s="5" t="s">
        <v>1217</v>
      </c>
      <c r="F64" s="5" t="s">
        <v>1181</v>
      </c>
      <c r="G64" s="5" t="s">
        <v>1218</v>
      </c>
      <c r="J64" s="5" t="s">
        <v>3378</v>
      </c>
    </row>
    <row r="65" spans="1:10">
      <c r="A65" s="5">
        <v>64</v>
      </c>
      <c r="B65" s="5" t="s">
        <v>991</v>
      </c>
      <c r="C65" s="5" t="s">
        <v>155</v>
      </c>
      <c r="D65" s="5" t="s">
        <v>1219</v>
      </c>
      <c r="E65" s="5" t="s">
        <v>1220</v>
      </c>
      <c r="F65" s="5" t="s">
        <v>1181</v>
      </c>
      <c r="G65" s="5" t="s">
        <v>1221</v>
      </c>
      <c r="J65" s="5" t="s">
        <v>3378</v>
      </c>
    </row>
    <row r="66" spans="1:10">
      <c r="A66" s="5">
        <v>65</v>
      </c>
      <c r="B66" s="5" t="s">
        <v>991</v>
      </c>
      <c r="C66" s="5" t="s">
        <v>155</v>
      </c>
      <c r="D66" s="5" t="s">
        <v>1222</v>
      </c>
      <c r="E66" s="5" t="s">
        <v>1223</v>
      </c>
      <c r="F66" s="5" t="s">
        <v>1181</v>
      </c>
      <c r="G66" s="5" t="s">
        <v>1224</v>
      </c>
      <c r="J66" s="5" t="s">
        <v>3378</v>
      </c>
    </row>
    <row r="67" spans="1:10">
      <c r="A67" s="5">
        <v>66</v>
      </c>
      <c r="B67" s="5" t="s">
        <v>991</v>
      </c>
      <c r="C67" s="5" t="s">
        <v>155</v>
      </c>
      <c r="D67" s="5" t="s">
        <v>1225</v>
      </c>
      <c r="E67" s="5" t="s">
        <v>1226</v>
      </c>
      <c r="F67" s="5" t="s">
        <v>1181</v>
      </c>
      <c r="G67" s="5" t="s">
        <v>1227</v>
      </c>
      <c r="J67" s="5" t="s">
        <v>3378</v>
      </c>
    </row>
    <row r="68" spans="1:10">
      <c r="A68" s="5">
        <v>67</v>
      </c>
      <c r="B68" s="5" t="s">
        <v>991</v>
      </c>
      <c r="C68" s="5" t="s">
        <v>155</v>
      </c>
      <c r="D68" s="5" t="s">
        <v>1228</v>
      </c>
      <c r="E68" s="5" t="s">
        <v>1229</v>
      </c>
      <c r="F68" s="5" t="s">
        <v>1024</v>
      </c>
      <c r="G68" s="5" t="s">
        <v>1230</v>
      </c>
      <c r="J68" s="5" t="s">
        <v>3378</v>
      </c>
    </row>
    <row r="69" spans="1:10">
      <c r="A69" s="5">
        <v>68</v>
      </c>
      <c r="B69" s="5" t="s">
        <v>991</v>
      </c>
      <c r="C69" s="5" t="s">
        <v>155</v>
      </c>
      <c r="D69" s="5" t="s">
        <v>1231</v>
      </c>
      <c r="E69" s="5" t="s">
        <v>1232</v>
      </c>
      <c r="F69" s="5" t="s">
        <v>1233</v>
      </c>
      <c r="G69" s="5" t="s">
        <v>1234</v>
      </c>
      <c r="J69" s="5" t="s">
        <v>3378</v>
      </c>
    </row>
    <row r="70" spans="1:10">
      <c r="A70" s="5">
        <v>69</v>
      </c>
      <c r="B70" s="5" t="s">
        <v>991</v>
      </c>
      <c r="C70" s="5" t="s">
        <v>155</v>
      </c>
      <c r="D70" s="5" t="s">
        <v>1235</v>
      </c>
      <c r="E70" s="5" t="s">
        <v>1236</v>
      </c>
      <c r="F70" s="5" t="s">
        <v>1237</v>
      </c>
      <c r="G70" s="5" t="s">
        <v>1029</v>
      </c>
      <c r="J70" s="5" t="s">
        <v>3378</v>
      </c>
    </row>
    <row r="71" spans="1:10">
      <c r="A71" s="5">
        <v>70</v>
      </c>
      <c r="B71" s="5" t="s">
        <v>991</v>
      </c>
      <c r="C71" s="5" t="s">
        <v>155</v>
      </c>
      <c r="D71" s="5" t="s">
        <v>1238</v>
      </c>
      <c r="E71" s="5" t="s">
        <v>1239</v>
      </c>
      <c r="F71" s="5" t="s">
        <v>1240</v>
      </c>
      <c r="G71" s="5" t="s">
        <v>1182</v>
      </c>
      <c r="J71" s="5" t="s">
        <v>3378</v>
      </c>
    </row>
    <row r="72" spans="1:10">
      <c r="A72" s="5">
        <v>71</v>
      </c>
      <c r="B72" s="5" t="s">
        <v>991</v>
      </c>
      <c r="C72" s="5" t="s">
        <v>155</v>
      </c>
      <c r="D72" s="5" t="s">
        <v>1241</v>
      </c>
      <c r="E72" s="5" t="s">
        <v>1242</v>
      </c>
      <c r="F72" s="5" t="s">
        <v>1243</v>
      </c>
      <c r="G72" s="5" t="s">
        <v>1244</v>
      </c>
      <c r="J72" s="5" t="s">
        <v>3378</v>
      </c>
    </row>
    <row r="73" spans="1:10">
      <c r="A73" s="5">
        <v>72</v>
      </c>
      <c r="B73" s="5" t="s">
        <v>991</v>
      </c>
      <c r="C73" s="5" t="s">
        <v>155</v>
      </c>
      <c r="D73" s="5" t="s">
        <v>1245</v>
      </c>
      <c r="E73" s="5" t="s">
        <v>1246</v>
      </c>
      <c r="F73" s="5" t="s">
        <v>1247</v>
      </c>
      <c r="G73" s="5" t="s">
        <v>1034</v>
      </c>
      <c r="J73" s="5" t="s">
        <v>3378</v>
      </c>
    </row>
    <row r="74" spans="1:10">
      <c r="A74" s="5">
        <v>73</v>
      </c>
      <c r="B74" s="5" t="s">
        <v>991</v>
      </c>
      <c r="C74" s="5" t="s">
        <v>155</v>
      </c>
      <c r="D74" s="5" t="s">
        <v>1248</v>
      </c>
      <c r="E74" s="5" t="s">
        <v>1249</v>
      </c>
      <c r="F74" s="5" t="s">
        <v>1250</v>
      </c>
      <c r="G74" s="5" t="s">
        <v>1251</v>
      </c>
      <c r="J74" s="5" t="s">
        <v>3378</v>
      </c>
    </row>
    <row r="75" spans="1:10">
      <c r="A75" s="5">
        <v>74</v>
      </c>
      <c r="B75" s="5" t="s">
        <v>991</v>
      </c>
      <c r="C75" s="5" t="s">
        <v>155</v>
      </c>
      <c r="D75" s="5" t="s">
        <v>1252</v>
      </c>
      <c r="E75" s="5" t="s">
        <v>1253</v>
      </c>
      <c r="F75" s="5" t="s">
        <v>1254</v>
      </c>
      <c r="G75" s="5" t="s">
        <v>1255</v>
      </c>
      <c r="J75" s="5" t="s">
        <v>3378</v>
      </c>
    </row>
    <row r="76" spans="1:10">
      <c r="A76" s="5">
        <v>75</v>
      </c>
      <c r="B76" s="5" t="s">
        <v>991</v>
      </c>
      <c r="C76" s="5" t="s">
        <v>155</v>
      </c>
      <c r="D76" s="5" t="s">
        <v>1256</v>
      </c>
      <c r="E76" s="5" t="s">
        <v>1257</v>
      </c>
      <c r="F76" s="5" t="s">
        <v>1258</v>
      </c>
      <c r="G76" s="5" t="s">
        <v>1255</v>
      </c>
      <c r="H76" s="5" t="s">
        <v>1259</v>
      </c>
      <c r="J76" s="5" t="s">
        <v>3378</v>
      </c>
    </row>
    <row r="77" spans="1:10">
      <c r="A77" s="5">
        <v>76</v>
      </c>
      <c r="B77" s="5" t="s">
        <v>991</v>
      </c>
      <c r="C77" s="5" t="s">
        <v>155</v>
      </c>
      <c r="D77" s="5" t="s">
        <v>1260</v>
      </c>
      <c r="E77" s="5" t="s">
        <v>1261</v>
      </c>
      <c r="F77" s="5" t="s">
        <v>1262</v>
      </c>
      <c r="G77" s="5" t="s">
        <v>1263</v>
      </c>
      <c r="H77" s="5" t="s">
        <v>1264</v>
      </c>
      <c r="J77" s="5" t="s">
        <v>3378</v>
      </c>
    </row>
    <row r="78" spans="1:10">
      <c r="A78" s="5">
        <v>77</v>
      </c>
      <c r="B78" s="5" t="s">
        <v>991</v>
      </c>
      <c r="C78" s="5" t="s">
        <v>155</v>
      </c>
      <c r="D78" s="5" t="s">
        <v>1265</v>
      </c>
      <c r="E78" s="5" t="s">
        <v>1266</v>
      </c>
      <c r="F78" s="5" t="s">
        <v>1267</v>
      </c>
      <c r="G78" s="5" t="s">
        <v>1038</v>
      </c>
      <c r="H78" s="5" t="s">
        <v>1268</v>
      </c>
      <c r="J78" s="5" t="s">
        <v>3378</v>
      </c>
    </row>
    <row r="79" spans="1:10">
      <c r="A79" s="5">
        <v>78</v>
      </c>
      <c r="B79" s="5" t="s">
        <v>991</v>
      </c>
      <c r="C79" s="5" t="s">
        <v>155</v>
      </c>
      <c r="D79" s="5" t="s">
        <v>1269</v>
      </c>
      <c r="E79" s="5" t="s">
        <v>1270</v>
      </c>
      <c r="F79" s="5" t="s">
        <v>1271</v>
      </c>
      <c r="G79" s="5" t="s">
        <v>1038</v>
      </c>
      <c r="J79" s="5" t="s">
        <v>3378</v>
      </c>
    </row>
    <row r="80" spans="1:10">
      <c r="A80" s="5">
        <v>79</v>
      </c>
      <c r="B80" s="5" t="s">
        <v>991</v>
      </c>
      <c r="C80" s="5" t="s">
        <v>155</v>
      </c>
      <c r="D80" s="5" t="s">
        <v>1272</v>
      </c>
      <c r="E80" s="5" t="s">
        <v>1273</v>
      </c>
      <c r="F80" s="5" t="s">
        <v>1274</v>
      </c>
      <c r="G80" s="5" t="s">
        <v>1062</v>
      </c>
      <c r="J80" s="5" t="s">
        <v>3378</v>
      </c>
    </row>
    <row r="81" spans="1:10">
      <c r="A81" s="5">
        <v>80</v>
      </c>
      <c r="B81" s="5" t="s">
        <v>991</v>
      </c>
      <c r="C81" s="5" t="s">
        <v>155</v>
      </c>
      <c r="D81" s="5" t="s">
        <v>1275</v>
      </c>
      <c r="E81" s="5" t="s">
        <v>1276</v>
      </c>
      <c r="F81" s="5" t="s">
        <v>1277</v>
      </c>
      <c r="G81" s="5" t="s">
        <v>1042</v>
      </c>
      <c r="J81" s="5" t="s">
        <v>3378</v>
      </c>
    </row>
    <row r="82" spans="1:10">
      <c r="A82" s="5">
        <v>81</v>
      </c>
      <c r="B82" s="5" t="s">
        <v>991</v>
      </c>
      <c r="C82" s="5" t="s">
        <v>155</v>
      </c>
      <c r="D82" s="5" t="s">
        <v>1278</v>
      </c>
      <c r="E82" s="5" t="s">
        <v>1279</v>
      </c>
      <c r="F82" s="5" t="s">
        <v>1280</v>
      </c>
      <c r="G82" s="5" t="s">
        <v>1054</v>
      </c>
      <c r="J82" s="5" t="s">
        <v>3378</v>
      </c>
    </row>
    <row r="83" spans="1:10">
      <c r="A83" s="5">
        <v>82</v>
      </c>
      <c r="B83" s="5" t="s">
        <v>991</v>
      </c>
      <c r="C83" s="5" t="s">
        <v>155</v>
      </c>
      <c r="D83" s="5" t="s">
        <v>1281</v>
      </c>
      <c r="E83" s="5" t="s">
        <v>1282</v>
      </c>
      <c r="F83" s="5" t="s">
        <v>1283</v>
      </c>
      <c r="G83" s="5" t="s">
        <v>1034</v>
      </c>
      <c r="J83" s="5" t="s">
        <v>3378</v>
      </c>
    </row>
    <row r="84" spans="1:10">
      <c r="A84" s="5">
        <v>83</v>
      </c>
      <c r="B84" s="5" t="s">
        <v>991</v>
      </c>
      <c r="C84" s="5" t="s">
        <v>155</v>
      </c>
      <c r="D84" s="5" t="s">
        <v>1284</v>
      </c>
      <c r="E84" s="5" t="s">
        <v>1285</v>
      </c>
      <c r="F84" s="5" t="s">
        <v>1286</v>
      </c>
      <c r="G84" s="5" t="s">
        <v>1038</v>
      </c>
      <c r="J84" s="5" t="s">
        <v>3378</v>
      </c>
    </row>
    <row r="85" spans="1:10">
      <c r="A85" s="5">
        <v>84</v>
      </c>
      <c r="B85" s="5" t="s">
        <v>991</v>
      </c>
      <c r="C85" s="5" t="s">
        <v>155</v>
      </c>
      <c r="D85" s="5" t="s">
        <v>1287</v>
      </c>
      <c r="E85" s="5" t="s">
        <v>1288</v>
      </c>
      <c r="F85" s="5" t="s">
        <v>1289</v>
      </c>
      <c r="G85" s="5" t="s">
        <v>1062</v>
      </c>
      <c r="H85" s="5" t="s">
        <v>1290</v>
      </c>
      <c r="J85" s="5" t="s">
        <v>3378</v>
      </c>
    </row>
    <row r="86" spans="1:10">
      <c r="A86" s="5">
        <v>85</v>
      </c>
      <c r="B86" s="5" t="s">
        <v>991</v>
      </c>
      <c r="C86" s="5" t="s">
        <v>155</v>
      </c>
      <c r="D86" s="5" t="s">
        <v>1291</v>
      </c>
      <c r="E86" s="5" t="s">
        <v>1292</v>
      </c>
      <c r="F86" s="5" t="s">
        <v>1293</v>
      </c>
      <c r="G86" s="5" t="s">
        <v>1054</v>
      </c>
      <c r="J86" s="5" t="s">
        <v>3378</v>
      </c>
    </row>
    <row r="87" spans="1:10">
      <c r="A87" s="5">
        <v>86</v>
      </c>
      <c r="B87" s="5" t="s">
        <v>991</v>
      </c>
      <c r="C87" s="5" t="s">
        <v>155</v>
      </c>
      <c r="D87" s="5" t="s">
        <v>1294</v>
      </c>
      <c r="E87" s="5" t="s">
        <v>1295</v>
      </c>
      <c r="F87" s="5" t="s">
        <v>1296</v>
      </c>
      <c r="G87" s="5" t="s">
        <v>1297</v>
      </c>
      <c r="J87" s="5" t="s">
        <v>3378</v>
      </c>
    </row>
    <row r="88" spans="1:10">
      <c r="A88" s="5">
        <v>87</v>
      </c>
      <c r="B88" s="5" t="s">
        <v>991</v>
      </c>
      <c r="C88" s="5" t="s">
        <v>155</v>
      </c>
      <c r="D88" s="5" t="s">
        <v>1298</v>
      </c>
      <c r="E88" s="5" t="s">
        <v>1299</v>
      </c>
      <c r="F88" s="5" t="s">
        <v>1296</v>
      </c>
      <c r="G88" s="5" t="s">
        <v>1038</v>
      </c>
      <c r="H88" s="5" t="s">
        <v>1300</v>
      </c>
      <c r="J88" s="5" t="s">
        <v>3378</v>
      </c>
    </row>
    <row r="89" spans="1:10">
      <c r="A89" s="5">
        <v>88</v>
      </c>
      <c r="B89" s="5" t="s">
        <v>991</v>
      </c>
      <c r="C89" s="5" t="s">
        <v>155</v>
      </c>
      <c r="D89" s="5" t="s">
        <v>1301</v>
      </c>
      <c r="E89" s="5" t="s">
        <v>1302</v>
      </c>
      <c r="F89" s="5" t="s">
        <v>1303</v>
      </c>
      <c r="G89" s="5" t="s">
        <v>1304</v>
      </c>
      <c r="J89" s="5" t="s">
        <v>3378</v>
      </c>
    </row>
    <row r="90" spans="1:10">
      <c r="A90" s="5">
        <v>89</v>
      </c>
      <c r="B90" s="5" t="s">
        <v>991</v>
      </c>
      <c r="C90" s="5" t="s">
        <v>155</v>
      </c>
      <c r="D90" s="5" t="s">
        <v>1305</v>
      </c>
      <c r="E90" s="5" t="s">
        <v>1306</v>
      </c>
      <c r="F90" s="5" t="s">
        <v>1307</v>
      </c>
      <c r="G90" s="5" t="s">
        <v>1021</v>
      </c>
      <c r="H90" s="5" t="s">
        <v>1308</v>
      </c>
      <c r="J90" s="5" t="s">
        <v>3378</v>
      </c>
    </row>
    <row r="91" spans="1:10">
      <c r="A91" s="5">
        <v>90</v>
      </c>
      <c r="B91" s="5" t="s">
        <v>991</v>
      </c>
      <c r="C91" s="5" t="s">
        <v>155</v>
      </c>
      <c r="D91" s="5" t="s">
        <v>1309</v>
      </c>
      <c r="E91" s="5" t="s">
        <v>1310</v>
      </c>
      <c r="F91" s="5" t="s">
        <v>1311</v>
      </c>
      <c r="G91" s="5" t="s">
        <v>1029</v>
      </c>
      <c r="J91" s="5" t="s">
        <v>3378</v>
      </c>
    </row>
    <row r="92" spans="1:10">
      <c r="A92" s="5">
        <v>91</v>
      </c>
      <c r="B92" s="5" t="s">
        <v>991</v>
      </c>
      <c r="C92" s="5" t="s">
        <v>155</v>
      </c>
      <c r="D92" s="5" t="s">
        <v>1312</v>
      </c>
      <c r="E92" s="5" t="s">
        <v>1313</v>
      </c>
      <c r="F92" s="5" t="s">
        <v>1314</v>
      </c>
      <c r="G92" s="5" t="s">
        <v>1042</v>
      </c>
      <c r="J92" s="5" t="s">
        <v>3378</v>
      </c>
    </row>
    <row r="93" spans="1:10">
      <c r="A93" s="5">
        <v>92</v>
      </c>
      <c r="B93" s="5" t="s">
        <v>991</v>
      </c>
      <c r="C93" s="5" t="s">
        <v>155</v>
      </c>
      <c r="D93" s="5" t="s">
        <v>1315</v>
      </c>
      <c r="E93" s="5" t="s">
        <v>1316</v>
      </c>
      <c r="F93" s="5" t="s">
        <v>1317</v>
      </c>
      <c r="G93" s="5" t="s">
        <v>1182</v>
      </c>
      <c r="H93" s="5" t="s">
        <v>1318</v>
      </c>
      <c r="J93" s="5" t="s">
        <v>3378</v>
      </c>
    </row>
    <row r="94" spans="1:10">
      <c r="A94" s="5">
        <v>93</v>
      </c>
      <c r="B94" s="5" t="s">
        <v>991</v>
      </c>
      <c r="C94" s="5" t="s">
        <v>155</v>
      </c>
      <c r="D94" s="5" t="s">
        <v>1319</v>
      </c>
      <c r="E94" s="5" t="s">
        <v>1320</v>
      </c>
      <c r="F94" s="5" t="s">
        <v>1321</v>
      </c>
      <c r="G94" s="5" t="s">
        <v>1322</v>
      </c>
      <c r="H94" s="5" t="s">
        <v>1323</v>
      </c>
      <c r="J94" s="5" t="s">
        <v>3378</v>
      </c>
    </row>
    <row r="95" spans="1:10">
      <c r="A95" s="5">
        <v>94</v>
      </c>
      <c r="B95" s="5" t="s">
        <v>991</v>
      </c>
      <c r="C95" s="5" t="s">
        <v>155</v>
      </c>
      <c r="D95" s="5" t="s">
        <v>1324</v>
      </c>
      <c r="E95" s="5" t="s">
        <v>1325</v>
      </c>
      <c r="F95" s="5" t="s">
        <v>1326</v>
      </c>
      <c r="G95" s="5" t="s">
        <v>1062</v>
      </c>
      <c r="H95" s="5" t="s">
        <v>1327</v>
      </c>
      <c r="J95" s="5" t="s">
        <v>3378</v>
      </c>
    </row>
    <row r="96" spans="1:10">
      <c r="A96" s="5">
        <v>95</v>
      </c>
      <c r="B96" s="5" t="s">
        <v>991</v>
      </c>
      <c r="C96" s="5" t="s">
        <v>155</v>
      </c>
      <c r="D96" s="5" t="s">
        <v>1328</v>
      </c>
      <c r="E96" s="5" t="s">
        <v>1329</v>
      </c>
      <c r="F96" s="5" t="s">
        <v>1330</v>
      </c>
      <c r="G96" s="5" t="s">
        <v>1012</v>
      </c>
      <c r="J96" s="5" t="s">
        <v>3378</v>
      </c>
    </row>
    <row r="97" spans="1:10">
      <c r="A97" s="5">
        <v>96</v>
      </c>
      <c r="B97" s="5" t="s">
        <v>991</v>
      </c>
      <c r="C97" s="5" t="s">
        <v>155</v>
      </c>
      <c r="D97" s="5" t="s">
        <v>1331</v>
      </c>
      <c r="E97" s="5" t="s">
        <v>1332</v>
      </c>
      <c r="F97" s="5" t="s">
        <v>1333</v>
      </c>
      <c r="G97" s="5" t="s">
        <v>1334</v>
      </c>
      <c r="J97" s="5" t="s">
        <v>3378</v>
      </c>
    </row>
    <row r="98" spans="1:10">
      <c r="A98" s="5">
        <v>97</v>
      </c>
      <c r="B98" s="5" t="s">
        <v>991</v>
      </c>
      <c r="C98" s="5" t="s">
        <v>155</v>
      </c>
      <c r="D98" s="5" t="s">
        <v>1337</v>
      </c>
      <c r="E98" s="5" t="s">
        <v>1338</v>
      </c>
      <c r="F98" s="5" t="s">
        <v>1105</v>
      </c>
      <c r="G98" s="5" t="s">
        <v>1339</v>
      </c>
      <c r="J98" s="5" t="s">
        <v>3378</v>
      </c>
    </row>
    <row r="99" spans="1:10">
      <c r="A99" s="5">
        <v>98</v>
      </c>
      <c r="B99" s="5" t="s">
        <v>991</v>
      </c>
      <c r="C99" s="5" t="s">
        <v>155</v>
      </c>
      <c r="D99" s="5" t="s">
        <v>1340</v>
      </c>
      <c r="E99" s="5" t="s">
        <v>1341</v>
      </c>
      <c r="F99" s="5" t="s">
        <v>1342</v>
      </c>
      <c r="G99" s="5" t="s">
        <v>1021</v>
      </c>
      <c r="J99" s="5" t="s">
        <v>3378</v>
      </c>
    </row>
    <row r="100" spans="1:10">
      <c r="A100" s="5">
        <v>99</v>
      </c>
      <c r="B100" s="5" t="s">
        <v>991</v>
      </c>
      <c r="C100" s="5" t="s">
        <v>155</v>
      </c>
      <c r="D100" s="5" t="s">
        <v>1343</v>
      </c>
      <c r="E100" s="5" t="s">
        <v>1344</v>
      </c>
      <c r="F100" s="5" t="s">
        <v>1345</v>
      </c>
      <c r="G100" s="5" t="s">
        <v>1182</v>
      </c>
      <c r="J100" s="5" t="s">
        <v>3378</v>
      </c>
    </row>
    <row r="101" spans="1:10">
      <c r="A101" s="5">
        <v>100</v>
      </c>
      <c r="B101" s="5" t="s">
        <v>991</v>
      </c>
      <c r="C101" s="5" t="s">
        <v>155</v>
      </c>
      <c r="D101" s="5" t="s">
        <v>1346</v>
      </c>
      <c r="E101" s="5" t="s">
        <v>1347</v>
      </c>
      <c r="F101" s="5" t="s">
        <v>1348</v>
      </c>
      <c r="G101" s="5" t="s">
        <v>1029</v>
      </c>
      <c r="J101" s="5" t="s">
        <v>3378</v>
      </c>
    </row>
    <row r="102" spans="1:10">
      <c r="A102" s="5">
        <v>101</v>
      </c>
      <c r="B102" s="5" t="s">
        <v>991</v>
      </c>
      <c r="C102" s="5" t="s">
        <v>155</v>
      </c>
      <c r="D102" s="5" t="s">
        <v>1349</v>
      </c>
      <c r="E102" s="5" t="s">
        <v>1350</v>
      </c>
      <c r="F102" s="5" t="s">
        <v>1233</v>
      </c>
      <c r="G102" s="5" t="s">
        <v>1351</v>
      </c>
      <c r="J102" s="5" t="s">
        <v>3378</v>
      </c>
    </row>
    <row r="103" spans="1:10">
      <c r="A103" s="5">
        <v>102</v>
      </c>
      <c r="B103" s="5" t="s">
        <v>991</v>
      </c>
      <c r="C103" s="5" t="s">
        <v>155</v>
      </c>
      <c r="D103" s="5" t="s">
        <v>1353</v>
      </c>
      <c r="E103" s="5" t="s">
        <v>1354</v>
      </c>
      <c r="F103" s="5" t="s">
        <v>1355</v>
      </c>
      <c r="G103" s="5" t="s">
        <v>1356</v>
      </c>
      <c r="J103" s="5" t="s">
        <v>3378</v>
      </c>
    </row>
    <row r="104" spans="1:10">
      <c r="A104" s="5">
        <v>103</v>
      </c>
      <c r="B104" s="5" t="s">
        <v>991</v>
      </c>
      <c r="C104" s="5" t="s">
        <v>155</v>
      </c>
      <c r="D104" s="5" t="s">
        <v>1357</v>
      </c>
      <c r="E104" s="5" t="s">
        <v>1358</v>
      </c>
      <c r="F104" s="5" t="s">
        <v>1359</v>
      </c>
      <c r="G104" s="5" t="s">
        <v>1077</v>
      </c>
      <c r="J104" s="5" t="s">
        <v>3378</v>
      </c>
    </row>
    <row r="105" spans="1:10">
      <c r="A105" s="5">
        <v>104</v>
      </c>
      <c r="B105" s="5" t="s">
        <v>991</v>
      </c>
      <c r="C105" s="5" t="s">
        <v>155</v>
      </c>
      <c r="D105" s="5" t="s">
        <v>1360</v>
      </c>
      <c r="E105" s="5" t="s">
        <v>1361</v>
      </c>
      <c r="F105" s="5" t="s">
        <v>1362</v>
      </c>
      <c r="G105" s="5" t="s">
        <v>1356</v>
      </c>
      <c r="J105" s="5" t="s">
        <v>3378</v>
      </c>
    </row>
    <row r="106" spans="1:10">
      <c r="A106" s="5">
        <v>105</v>
      </c>
      <c r="B106" s="5" t="s">
        <v>991</v>
      </c>
      <c r="C106" s="5" t="s">
        <v>155</v>
      </c>
      <c r="D106" s="5" t="s">
        <v>1363</v>
      </c>
      <c r="E106" s="5" t="s">
        <v>1364</v>
      </c>
      <c r="F106" s="5" t="s">
        <v>1365</v>
      </c>
      <c r="G106" s="5" t="s">
        <v>1263</v>
      </c>
      <c r="J106" s="5" t="s">
        <v>3378</v>
      </c>
    </row>
    <row r="107" spans="1:10">
      <c r="A107" s="5">
        <v>106</v>
      </c>
      <c r="B107" s="5" t="s">
        <v>991</v>
      </c>
      <c r="C107" s="5" t="s">
        <v>155</v>
      </c>
      <c r="D107" s="5" t="s">
        <v>1366</v>
      </c>
      <c r="E107" s="5" t="s">
        <v>1367</v>
      </c>
      <c r="F107" s="5" t="s">
        <v>1368</v>
      </c>
      <c r="G107" s="5" t="s">
        <v>1012</v>
      </c>
      <c r="J107" s="5" t="s">
        <v>3378</v>
      </c>
    </row>
    <row r="108" spans="1:10">
      <c r="A108" s="5">
        <v>107</v>
      </c>
      <c r="B108" s="5" t="s">
        <v>991</v>
      </c>
      <c r="C108" s="5" t="s">
        <v>155</v>
      </c>
      <c r="D108" s="5" t="s">
        <v>1370</v>
      </c>
      <c r="E108" s="5" t="s">
        <v>1371</v>
      </c>
      <c r="F108" s="5" t="s">
        <v>1372</v>
      </c>
      <c r="G108" s="5" t="s">
        <v>1352</v>
      </c>
      <c r="J108" s="5" t="s">
        <v>3378</v>
      </c>
    </row>
    <row r="109" spans="1:10">
      <c r="A109" s="5">
        <v>108</v>
      </c>
      <c r="B109" s="5" t="s">
        <v>991</v>
      </c>
      <c r="C109" s="5" t="s">
        <v>155</v>
      </c>
      <c r="D109" s="5" t="s">
        <v>1373</v>
      </c>
      <c r="E109" s="5" t="s">
        <v>1374</v>
      </c>
      <c r="F109" s="5" t="s">
        <v>1375</v>
      </c>
      <c r="G109" s="5" t="s">
        <v>1038</v>
      </c>
      <c r="J109" s="5" t="s">
        <v>3378</v>
      </c>
    </row>
    <row r="110" spans="1:10">
      <c r="A110" s="5">
        <v>109</v>
      </c>
      <c r="B110" s="5" t="s">
        <v>991</v>
      </c>
      <c r="C110" s="5" t="s">
        <v>155</v>
      </c>
      <c r="D110" s="5" t="s">
        <v>1376</v>
      </c>
      <c r="E110" s="5" t="s">
        <v>1377</v>
      </c>
      <c r="F110" s="5" t="s">
        <v>1378</v>
      </c>
      <c r="G110" s="5" t="s">
        <v>1046</v>
      </c>
      <c r="J110" s="5" t="s">
        <v>3378</v>
      </c>
    </row>
    <row r="111" spans="1:10">
      <c r="A111" s="5">
        <v>110</v>
      </c>
      <c r="B111" s="5" t="s">
        <v>991</v>
      </c>
      <c r="C111" s="5" t="s">
        <v>155</v>
      </c>
      <c r="D111" s="5" t="s">
        <v>1379</v>
      </c>
      <c r="E111" s="5" t="s">
        <v>1380</v>
      </c>
      <c r="F111" s="5" t="s">
        <v>1381</v>
      </c>
      <c r="G111" s="5" t="s">
        <v>1244</v>
      </c>
      <c r="J111" s="5" t="s">
        <v>3378</v>
      </c>
    </row>
    <row r="112" spans="1:10">
      <c r="A112" s="5">
        <v>111</v>
      </c>
      <c r="B112" s="5" t="s">
        <v>991</v>
      </c>
      <c r="C112" s="5" t="s">
        <v>155</v>
      </c>
      <c r="D112" s="5" t="s">
        <v>1382</v>
      </c>
      <c r="E112" s="5" t="s">
        <v>1383</v>
      </c>
      <c r="F112" s="5" t="s">
        <v>1384</v>
      </c>
      <c r="G112" s="5" t="s">
        <v>1385</v>
      </c>
      <c r="H112" s="5" t="s">
        <v>1386</v>
      </c>
      <c r="J112" s="5" t="s">
        <v>3378</v>
      </c>
    </row>
    <row r="113" spans="1:10">
      <c r="A113" s="5">
        <v>112</v>
      </c>
      <c r="B113" s="5" t="s">
        <v>991</v>
      </c>
      <c r="C113" s="5" t="s">
        <v>155</v>
      </c>
      <c r="D113" s="5" t="s">
        <v>1387</v>
      </c>
      <c r="E113" s="5" t="s">
        <v>1388</v>
      </c>
      <c r="F113" s="5" t="s">
        <v>1389</v>
      </c>
      <c r="G113" s="5" t="s">
        <v>1390</v>
      </c>
      <c r="J113" s="5" t="s">
        <v>3378</v>
      </c>
    </row>
    <row r="114" spans="1:10">
      <c r="A114" s="5">
        <v>113</v>
      </c>
      <c r="B114" s="5" t="s">
        <v>991</v>
      </c>
      <c r="C114" s="5" t="s">
        <v>155</v>
      </c>
      <c r="D114" s="5" t="s">
        <v>1391</v>
      </c>
      <c r="E114" s="5" t="s">
        <v>1392</v>
      </c>
      <c r="F114" s="5" t="s">
        <v>1393</v>
      </c>
      <c r="G114" s="5" t="s">
        <v>1394</v>
      </c>
      <c r="J114" s="5" t="s">
        <v>3378</v>
      </c>
    </row>
    <row r="115" spans="1:10">
      <c r="A115" s="5">
        <v>114</v>
      </c>
      <c r="B115" s="5" t="s">
        <v>991</v>
      </c>
      <c r="C115" s="5" t="s">
        <v>155</v>
      </c>
      <c r="D115" s="5" t="s">
        <v>1395</v>
      </c>
      <c r="E115" s="5" t="s">
        <v>1396</v>
      </c>
      <c r="F115" s="5" t="s">
        <v>1397</v>
      </c>
      <c r="G115" s="5" t="s">
        <v>1398</v>
      </c>
      <c r="J115" s="5" t="s">
        <v>3378</v>
      </c>
    </row>
    <row r="116" spans="1:10">
      <c r="A116" s="5">
        <v>115</v>
      </c>
      <c r="B116" s="5" t="s">
        <v>991</v>
      </c>
      <c r="C116" s="5" t="s">
        <v>155</v>
      </c>
      <c r="D116" s="5" t="s">
        <v>1399</v>
      </c>
      <c r="E116" s="5" t="s">
        <v>1400</v>
      </c>
      <c r="F116" s="5" t="s">
        <v>1401</v>
      </c>
      <c r="G116" s="5" t="s">
        <v>1116</v>
      </c>
      <c r="J116" s="5" t="s">
        <v>3378</v>
      </c>
    </row>
    <row r="117" spans="1:10">
      <c r="A117" s="5">
        <v>116</v>
      </c>
      <c r="B117" s="5" t="s">
        <v>991</v>
      </c>
      <c r="C117" s="5" t="s">
        <v>155</v>
      </c>
      <c r="D117" s="5" t="s">
        <v>1402</v>
      </c>
      <c r="E117" s="5" t="s">
        <v>1403</v>
      </c>
      <c r="F117" s="5" t="s">
        <v>1404</v>
      </c>
      <c r="G117" s="5" t="s">
        <v>1405</v>
      </c>
      <c r="J117" s="5" t="s">
        <v>3378</v>
      </c>
    </row>
    <row r="118" spans="1:10">
      <c r="A118" s="5">
        <v>117</v>
      </c>
      <c r="B118" s="5" t="s">
        <v>991</v>
      </c>
      <c r="C118" s="5" t="s">
        <v>155</v>
      </c>
      <c r="D118" s="5" t="s">
        <v>1406</v>
      </c>
      <c r="E118" s="5" t="s">
        <v>1407</v>
      </c>
      <c r="F118" s="5" t="s">
        <v>1408</v>
      </c>
      <c r="G118" s="5" t="s">
        <v>1116</v>
      </c>
      <c r="H118" s="5" t="s">
        <v>1409</v>
      </c>
      <c r="J118" s="5" t="s">
        <v>3378</v>
      </c>
    </row>
    <row r="119" spans="1:10">
      <c r="A119" s="5">
        <v>118</v>
      </c>
      <c r="B119" s="5" t="s">
        <v>991</v>
      </c>
      <c r="C119" s="5" t="s">
        <v>155</v>
      </c>
      <c r="D119" s="5" t="s">
        <v>1410</v>
      </c>
      <c r="E119" s="5" t="s">
        <v>1411</v>
      </c>
      <c r="F119" s="5" t="s">
        <v>1412</v>
      </c>
      <c r="G119" s="5" t="s">
        <v>1054</v>
      </c>
      <c r="J119" s="5" t="s">
        <v>3378</v>
      </c>
    </row>
    <row r="120" spans="1:10">
      <c r="A120" s="5">
        <v>119</v>
      </c>
      <c r="B120" s="5" t="s">
        <v>991</v>
      </c>
      <c r="C120" s="5" t="s">
        <v>155</v>
      </c>
      <c r="D120" s="5" t="s">
        <v>1414</v>
      </c>
      <c r="E120" s="5" t="s">
        <v>1415</v>
      </c>
      <c r="F120" s="5" t="s">
        <v>1416</v>
      </c>
      <c r="G120" s="5" t="s">
        <v>1029</v>
      </c>
      <c r="J120" s="5" t="s">
        <v>3378</v>
      </c>
    </row>
    <row r="121" spans="1:10">
      <c r="A121" s="5">
        <v>120</v>
      </c>
      <c r="B121" s="5" t="s">
        <v>991</v>
      </c>
      <c r="C121" s="5" t="s">
        <v>155</v>
      </c>
      <c r="D121" s="5" t="s">
        <v>1417</v>
      </c>
      <c r="E121" s="5" t="s">
        <v>1418</v>
      </c>
      <c r="F121" s="5" t="s">
        <v>1419</v>
      </c>
      <c r="G121" s="5" t="s">
        <v>1420</v>
      </c>
      <c r="J121" s="5" t="s">
        <v>3378</v>
      </c>
    </row>
    <row r="122" spans="1:10">
      <c r="A122" s="5">
        <v>121</v>
      </c>
      <c r="B122" s="5" t="s">
        <v>991</v>
      </c>
      <c r="C122" s="5" t="s">
        <v>155</v>
      </c>
      <c r="D122" s="5" t="s">
        <v>1421</v>
      </c>
      <c r="E122" s="5" t="s">
        <v>1422</v>
      </c>
      <c r="F122" s="5" t="s">
        <v>1423</v>
      </c>
      <c r="G122" s="5" t="s">
        <v>1352</v>
      </c>
      <c r="J122" s="5" t="s">
        <v>3378</v>
      </c>
    </row>
    <row r="123" spans="1:10">
      <c r="A123" s="5">
        <v>122</v>
      </c>
      <c r="B123" s="5" t="s">
        <v>991</v>
      </c>
      <c r="C123" s="5" t="s">
        <v>155</v>
      </c>
      <c r="D123" s="5" t="s">
        <v>1425</v>
      </c>
      <c r="E123" s="5" t="s">
        <v>1426</v>
      </c>
      <c r="F123" s="5" t="s">
        <v>1427</v>
      </c>
      <c r="G123" s="5" t="s">
        <v>1428</v>
      </c>
      <c r="J123" s="5" t="s">
        <v>3378</v>
      </c>
    </row>
    <row r="124" spans="1:10">
      <c r="A124" s="5">
        <v>123</v>
      </c>
      <c r="B124" s="5" t="s">
        <v>991</v>
      </c>
      <c r="C124" s="5" t="s">
        <v>155</v>
      </c>
      <c r="D124" s="5" t="s">
        <v>1430</v>
      </c>
      <c r="E124" s="5" t="s">
        <v>1431</v>
      </c>
      <c r="F124" s="5" t="s">
        <v>1432</v>
      </c>
      <c r="G124" s="5" t="s">
        <v>1433</v>
      </c>
      <c r="J124" s="5" t="s">
        <v>3378</v>
      </c>
    </row>
    <row r="125" spans="1:10">
      <c r="A125" s="5">
        <v>124</v>
      </c>
      <c r="B125" s="5" t="s">
        <v>991</v>
      </c>
      <c r="C125" s="5" t="s">
        <v>155</v>
      </c>
      <c r="D125" s="5" t="s">
        <v>1435</v>
      </c>
      <c r="E125" s="5" t="s">
        <v>1436</v>
      </c>
      <c r="F125" s="5" t="s">
        <v>1437</v>
      </c>
      <c r="G125" s="5" t="s">
        <v>1038</v>
      </c>
      <c r="J125" s="5" t="s">
        <v>3378</v>
      </c>
    </row>
    <row r="126" spans="1:10">
      <c r="A126" s="5">
        <v>125</v>
      </c>
      <c r="B126" s="5" t="s">
        <v>991</v>
      </c>
      <c r="C126" s="5" t="s">
        <v>155</v>
      </c>
      <c r="D126" s="5" t="s">
        <v>1438</v>
      </c>
      <c r="E126" s="5" t="s">
        <v>1439</v>
      </c>
      <c r="F126" s="5" t="s">
        <v>1440</v>
      </c>
      <c r="G126" s="5" t="s">
        <v>1077</v>
      </c>
      <c r="J126" s="5" t="s">
        <v>3378</v>
      </c>
    </row>
    <row r="127" spans="1:10">
      <c r="A127" s="5">
        <v>126</v>
      </c>
      <c r="B127" s="5" t="s">
        <v>991</v>
      </c>
      <c r="C127" s="5" t="s">
        <v>155</v>
      </c>
      <c r="D127" s="5" t="s">
        <v>1441</v>
      </c>
      <c r="E127" s="5" t="s">
        <v>1442</v>
      </c>
      <c r="F127" s="5" t="s">
        <v>1443</v>
      </c>
      <c r="G127" s="5" t="s">
        <v>1385</v>
      </c>
      <c r="J127" s="5" t="s">
        <v>3378</v>
      </c>
    </row>
    <row r="128" spans="1:10">
      <c r="A128" s="5">
        <v>127</v>
      </c>
      <c r="B128" s="5" t="s">
        <v>991</v>
      </c>
      <c r="C128" s="5" t="s">
        <v>155</v>
      </c>
      <c r="D128" s="5" t="s">
        <v>1444</v>
      </c>
      <c r="E128" s="5" t="s">
        <v>1445</v>
      </c>
      <c r="F128" s="5" t="s">
        <v>1446</v>
      </c>
      <c r="G128" s="5" t="s">
        <v>1029</v>
      </c>
      <c r="J128" s="5" t="s">
        <v>3378</v>
      </c>
    </row>
    <row r="129" spans="1:10">
      <c r="A129" s="5">
        <v>128</v>
      </c>
      <c r="B129" s="5" t="s">
        <v>991</v>
      </c>
      <c r="C129" s="5" t="s">
        <v>155</v>
      </c>
      <c r="D129" s="5" t="s">
        <v>1447</v>
      </c>
      <c r="E129" s="5" t="s">
        <v>1448</v>
      </c>
      <c r="F129" s="5" t="s">
        <v>1449</v>
      </c>
      <c r="G129" s="5" t="s">
        <v>1054</v>
      </c>
      <c r="H129" s="5" t="s">
        <v>1450</v>
      </c>
      <c r="J129" s="5" t="s">
        <v>3378</v>
      </c>
    </row>
    <row r="130" spans="1:10">
      <c r="A130" s="5">
        <v>129</v>
      </c>
      <c r="B130" s="5" t="s">
        <v>991</v>
      </c>
      <c r="C130" s="5" t="s">
        <v>155</v>
      </c>
      <c r="D130" s="5" t="s">
        <v>1453</v>
      </c>
      <c r="E130" s="5" t="s">
        <v>1454</v>
      </c>
      <c r="F130" s="5" t="s">
        <v>1455</v>
      </c>
      <c r="G130" s="5" t="s">
        <v>1054</v>
      </c>
      <c r="H130" s="5" t="s">
        <v>1456</v>
      </c>
      <c r="J130" s="5" t="s">
        <v>3378</v>
      </c>
    </row>
    <row r="131" spans="1:10">
      <c r="A131" s="5">
        <v>130</v>
      </c>
      <c r="B131" s="5" t="s">
        <v>991</v>
      </c>
      <c r="C131" s="5" t="s">
        <v>155</v>
      </c>
      <c r="D131" s="5" t="s">
        <v>1457</v>
      </c>
      <c r="E131" s="5" t="s">
        <v>1458</v>
      </c>
      <c r="F131" s="5" t="s">
        <v>1459</v>
      </c>
      <c r="G131" s="5" t="s">
        <v>1460</v>
      </c>
      <c r="J131" s="5" t="s">
        <v>3378</v>
      </c>
    </row>
    <row r="132" spans="1:10">
      <c r="A132" s="5">
        <v>131</v>
      </c>
      <c r="B132" s="5" t="s">
        <v>991</v>
      </c>
      <c r="C132" s="5" t="s">
        <v>155</v>
      </c>
      <c r="D132" s="5" t="s">
        <v>1461</v>
      </c>
      <c r="E132" s="5" t="s">
        <v>1462</v>
      </c>
      <c r="F132" s="5" t="s">
        <v>1178</v>
      </c>
      <c r="G132" s="5" t="s">
        <v>1255</v>
      </c>
      <c r="H132" s="5" t="s">
        <v>1463</v>
      </c>
      <c r="J132" s="5" t="s">
        <v>3378</v>
      </c>
    </row>
    <row r="133" spans="1:10">
      <c r="A133" s="5">
        <v>132</v>
      </c>
      <c r="B133" s="5" t="s">
        <v>991</v>
      </c>
      <c r="C133" s="5" t="s">
        <v>155</v>
      </c>
      <c r="D133" s="5" t="s">
        <v>1464</v>
      </c>
      <c r="E133" s="5" t="s">
        <v>1465</v>
      </c>
      <c r="F133" s="5" t="s">
        <v>1466</v>
      </c>
      <c r="G133" s="5" t="s">
        <v>1352</v>
      </c>
      <c r="J133" s="5" t="s">
        <v>3378</v>
      </c>
    </row>
    <row r="134" spans="1:10">
      <c r="A134" s="5">
        <v>133</v>
      </c>
      <c r="B134" s="5" t="s">
        <v>991</v>
      </c>
      <c r="C134" s="5" t="s">
        <v>155</v>
      </c>
      <c r="D134" s="5" t="s">
        <v>1467</v>
      </c>
      <c r="E134" s="5" t="s">
        <v>1468</v>
      </c>
      <c r="F134" s="5" t="s">
        <v>1469</v>
      </c>
      <c r="G134" s="5" t="s">
        <v>1470</v>
      </c>
      <c r="J134" s="5" t="s">
        <v>3378</v>
      </c>
    </row>
    <row r="135" spans="1:10">
      <c r="A135" s="5">
        <v>134</v>
      </c>
      <c r="B135" s="5" t="s">
        <v>991</v>
      </c>
      <c r="C135" s="5" t="s">
        <v>155</v>
      </c>
      <c r="D135" s="5" t="s">
        <v>1471</v>
      </c>
      <c r="E135" s="5" t="s">
        <v>1472</v>
      </c>
      <c r="F135" s="5" t="s">
        <v>1473</v>
      </c>
      <c r="G135" s="5" t="s">
        <v>1474</v>
      </c>
      <c r="H135" s="5" t="s">
        <v>1475</v>
      </c>
      <c r="J135" s="5" t="s">
        <v>3378</v>
      </c>
    </row>
    <row r="136" spans="1:10">
      <c r="A136" s="5">
        <v>135</v>
      </c>
      <c r="B136" s="5" t="s">
        <v>991</v>
      </c>
      <c r="C136" s="5" t="s">
        <v>155</v>
      </c>
      <c r="D136" s="5" t="s">
        <v>1478</v>
      </c>
      <c r="E136" s="5" t="s">
        <v>1479</v>
      </c>
      <c r="F136" s="5" t="s">
        <v>1480</v>
      </c>
      <c r="G136" s="5" t="s">
        <v>1244</v>
      </c>
      <c r="J136" s="5" t="s">
        <v>3378</v>
      </c>
    </row>
    <row r="137" spans="1:10">
      <c r="A137" s="5">
        <v>136</v>
      </c>
      <c r="B137" s="5" t="s">
        <v>991</v>
      </c>
      <c r="C137" s="5" t="s">
        <v>155</v>
      </c>
      <c r="D137" s="5" t="s">
        <v>1481</v>
      </c>
      <c r="E137" s="5" t="s">
        <v>1482</v>
      </c>
      <c r="F137" s="5" t="s">
        <v>1483</v>
      </c>
      <c r="G137" s="5" t="s">
        <v>1484</v>
      </c>
      <c r="H137" s="5" t="s">
        <v>1485</v>
      </c>
      <c r="J137" s="5" t="s">
        <v>3378</v>
      </c>
    </row>
    <row r="138" spans="1:10">
      <c r="A138" s="5">
        <v>137</v>
      </c>
      <c r="B138" s="5" t="s">
        <v>991</v>
      </c>
      <c r="C138" s="5" t="s">
        <v>155</v>
      </c>
      <c r="D138" s="5" t="s">
        <v>1487</v>
      </c>
      <c r="E138" s="5" t="s">
        <v>1488</v>
      </c>
      <c r="F138" s="5" t="s">
        <v>1489</v>
      </c>
      <c r="G138" s="5" t="s">
        <v>1029</v>
      </c>
      <c r="J138" s="5" t="s">
        <v>3378</v>
      </c>
    </row>
    <row r="139" spans="1:10">
      <c r="A139" s="5">
        <v>138</v>
      </c>
      <c r="B139" s="5" t="s">
        <v>991</v>
      </c>
      <c r="C139" s="5" t="s">
        <v>155</v>
      </c>
      <c r="D139" s="5" t="s">
        <v>1490</v>
      </c>
      <c r="E139" s="5" t="s">
        <v>1491</v>
      </c>
      <c r="F139" s="5" t="s">
        <v>1492</v>
      </c>
      <c r="G139" s="5" t="s">
        <v>1493</v>
      </c>
      <c r="J139" s="5" t="s">
        <v>3378</v>
      </c>
    </row>
    <row r="140" spans="1:10">
      <c r="A140" s="5">
        <v>139</v>
      </c>
      <c r="B140" s="5" t="s">
        <v>991</v>
      </c>
      <c r="C140" s="5" t="s">
        <v>155</v>
      </c>
      <c r="D140" s="5" t="s">
        <v>1494</v>
      </c>
      <c r="E140" s="5" t="s">
        <v>1495</v>
      </c>
      <c r="F140" s="5" t="s">
        <v>1496</v>
      </c>
      <c r="G140" s="5" t="s">
        <v>1497</v>
      </c>
      <c r="J140" s="5" t="s">
        <v>3378</v>
      </c>
    </row>
    <row r="141" spans="1:10">
      <c r="A141" s="5">
        <v>140</v>
      </c>
      <c r="B141" s="5" t="s">
        <v>991</v>
      </c>
      <c r="C141" s="5" t="s">
        <v>155</v>
      </c>
      <c r="D141" s="5" t="s">
        <v>1499</v>
      </c>
      <c r="E141" s="5" t="s">
        <v>1500</v>
      </c>
      <c r="F141" s="5" t="s">
        <v>1501</v>
      </c>
      <c r="G141" s="5" t="s">
        <v>1029</v>
      </c>
      <c r="H141" s="5" t="s">
        <v>1502</v>
      </c>
      <c r="J141" s="5" t="s">
        <v>3378</v>
      </c>
    </row>
    <row r="142" spans="1:10">
      <c r="A142" s="5">
        <v>141</v>
      </c>
      <c r="B142" s="5" t="s">
        <v>991</v>
      </c>
      <c r="C142" s="5" t="s">
        <v>155</v>
      </c>
      <c r="D142" s="5" t="s">
        <v>1503</v>
      </c>
      <c r="E142" s="5" t="s">
        <v>1504</v>
      </c>
      <c r="F142" s="5" t="s">
        <v>1505</v>
      </c>
      <c r="G142" s="5" t="s">
        <v>1452</v>
      </c>
      <c r="J142" s="5" t="s">
        <v>3378</v>
      </c>
    </row>
    <row r="143" spans="1:10">
      <c r="A143" s="5">
        <v>142</v>
      </c>
      <c r="B143" s="5" t="s">
        <v>991</v>
      </c>
      <c r="C143" s="5" t="s">
        <v>155</v>
      </c>
      <c r="D143" s="5" t="s">
        <v>1508</v>
      </c>
      <c r="E143" s="5" t="s">
        <v>1506</v>
      </c>
      <c r="F143" s="5" t="s">
        <v>1507</v>
      </c>
      <c r="G143" s="5" t="s">
        <v>1182</v>
      </c>
      <c r="J143" s="5" t="s">
        <v>3378</v>
      </c>
    </row>
    <row r="144" spans="1:10">
      <c r="A144" s="5">
        <v>143</v>
      </c>
      <c r="B144" s="5" t="s">
        <v>991</v>
      </c>
      <c r="C144" s="5" t="s">
        <v>155</v>
      </c>
      <c r="D144" s="5" t="s">
        <v>1509</v>
      </c>
      <c r="E144" s="5" t="s">
        <v>1510</v>
      </c>
      <c r="F144" s="5" t="s">
        <v>1511</v>
      </c>
      <c r="G144" s="5" t="s">
        <v>1029</v>
      </c>
      <c r="J144" s="5" t="s">
        <v>3378</v>
      </c>
    </row>
    <row r="145" spans="1:10">
      <c r="A145" s="5">
        <v>144</v>
      </c>
      <c r="B145" s="5" t="s">
        <v>991</v>
      </c>
      <c r="C145" s="5" t="s">
        <v>155</v>
      </c>
      <c r="D145" s="5" t="s">
        <v>1512</v>
      </c>
      <c r="E145" s="5" t="s">
        <v>1513</v>
      </c>
      <c r="F145" s="5" t="s">
        <v>1514</v>
      </c>
      <c r="G145" s="5" t="s">
        <v>1515</v>
      </c>
      <c r="J145" s="5" t="s">
        <v>3378</v>
      </c>
    </row>
    <row r="146" spans="1:10">
      <c r="A146" s="5">
        <v>145</v>
      </c>
      <c r="B146" s="5" t="s">
        <v>991</v>
      </c>
      <c r="C146" s="5" t="s">
        <v>155</v>
      </c>
      <c r="D146" s="5" t="s">
        <v>1516</v>
      </c>
      <c r="E146" s="5" t="s">
        <v>1517</v>
      </c>
      <c r="F146" s="5" t="s">
        <v>1518</v>
      </c>
      <c r="G146" s="5" t="s">
        <v>1413</v>
      </c>
      <c r="J146" s="5" t="s">
        <v>3378</v>
      </c>
    </row>
    <row r="147" spans="1:10">
      <c r="A147" s="5">
        <v>146</v>
      </c>
      <c r="B147" s="5" t="s">
        <v>991</v>
      </c>
      <c r="C147" s="5" t="s">
        <v>155</v>
      </c>
      <c r="D147" s="5" t="s">
        <v>1519</v>
      </c>
      <c r="E147" s="5" t="s">
        <v>1520</v>
      </c>
      <c r="F147" s="5" t="s">
        <v>1521</v>
      </c>
      <c r="G147" s="5" t="s">
        <v>1077</v>
      </c>
      <c r="H147" s="5" t="s">
        <v>1522</v>
      </c>
      <c r="J147" s="5" t="s">
        <v>3378</v>
      </c>
    </row>
    <row r="148" spans="1:10">
      <c r="A148" s="5">
        <v>147</v>
      </c>
      <c r="B148" s="5" t="s">
        <v>991</v>
      </c>
      <c r="C148" s="5" t="s">
        <v>155</v>
      </c>
      <c r="D148" s="5" t="s">
        <v>1523</v>
      </c>
      <c r="E148" s="5" t="s">
        <v>1524</v>
      </c>
      <c r="F148" s="5" t="s">
        <v>1525</v>
      </c>
      <c r="G148" s="5" t="s">
        <v>1526</v>
      </c>
      <c r="J148" s="5" t="s">
        <v>3378</v>
      </c>
    </row>
    <row r="149" spans="1:10">
      <c r="A149" s="5">
        <v>148</v>
      </c>
      <c r="B149" s="5" t="s">
        <v>991</v>
      </c>
      <c r="C149" s="5" t="s">
        <v>155</v>
      </c>
      <c r="D149" s="5" t="s">
        <v>1527</v>
      </c>
      <c r="E149" s="5" t="s">
        <v>1528</v>
      </c>
      <c r="F149" s="5" t="s">
        <v>1529</v>
      </c>
      <c r="G149" s="5" t="s">
        <v>1530</v>
      </c>
      <c r="J149" s="5" t="s">
        <v>3378</v>
      </c>
    </row>
    <row r="150" spans="1:10">
      <c r="A150" s="5">
        <v>149</v>
      </c>
      <c r="B150" s="5" t="s">
        <v>991</v>
      </c>
      <c r="C150" s="5" t="s">
        <v>155</v>
      </c>
      <c r="D150" s="5" t="s">
        <v>1531</v>
      </c>
      <c r="E150" s="5" t="s">
        <v>1532</v>
      </c>
      <c r="F150" s="5" t="s">
        <v>1533</v>
      </c>
      <c r="G150" s="5" t="s">
        <v>1534</v>
      </c>
      <c r="J150" s="5" t="s">
        <v>3378</v>
      </c>
    </row>
    <row r="151" spans="1:10">
      <c r="A151" s="5">
        <v>150</v>
      </c>
      <c r="B151" s="5" t="s">
        <v>991</v>
      </c>
      <c r="C151" s="5" t="s">
        <v>155</v>
      </c>
      <c r="D151" s="5" t="s">
        <v>1535</v>
      </c>
      <c r="E151" s="5" t="s">
        <v>1536</v>
      </c>
      <c r="F151" s="5" t="s">
        <v>1537</v>
      </c>
      <c r="G151" s="5" t="s">
        <v>1538</v>
      </c>
      <c r="J151" s="5" t="s">
        <v>3378</v>
      </c>
    </row>
    <row r="152" spans="1:10">
      <c r="A152" s="5">
        <v>151</v>
      </c>
      <c r="B152" s="5" t="s">
        <v>991</v>
      </c>
      <c r="C152" s="5" t="s">
        <v>155</v>
      </c>
      <c r="D152" s="5" t="s">
        <v>1539</v>
      </c>
      <c r="E152" s="5" t="s">
        <v>1540</v>
      </c>
      <c r="F152" s="5" t="s">
        <v>1541</v>
      </c>
      <c r="G152" s="5" t="s">
        <v>1538</v>
      </c>
      <c r="J152" s="5" t="s">
        <v>3378</v>
      </c>
    </row>
    <row r="153" spans="1:10">
      <c r="A153" s="5">
        <v>152</v>
      </c>
      <c r="B153" s="5" t="s">
        <v>991</v>
      </c>
      <c r="C153" s="5" t="s">
        <v>155</v>
      </c>
      <c r="D153" s="5" t="s">
        <v>1542</v>
      </c>
      <c r="E153" s="5" t="s">
        <v>1543</v>
      </c>
      <c r="F153" s="5" t="s">
        <v>1544</v>
      </c>
      <c r="G153" s="5" t="s">
        <v>1538</v>
      </c>
      <c r="J153" s="5" t="s">
        <v>3378</v>
      </c>
    </row>
    <row r="154" spans="1:10">
      <c r="A154" s="5">
        <v>153</v>
      </c>
      <c r="B154" s="5" t="s">
        <v>991</v>
      </c>
      <c r="C154" s="5" t="s">
        <v>155</v>
      </c>
      <c r="D154" s="5" t="s">
        <v>1545</v>
      </c>
      <c r="E154" s="5" t="s">
        <v>1546</v>
      </c>
      <c r="F154" s="5" t="s">
        <v>1547</v>
      </c>
      <c r="G154" s="5" t="s">
        <v>1538</v>
      </c>
      <c r="J154" s="5" t="s">
        <v>3378</v>
      </c>
    </row>
    <row r="155" spans="1:10">
      <c r="A155" s="5">
        <v>154</v>
      </c>
      <c r="B155" s="5" t="s">
        <v>991</v>
      </c>
      <c r="C155" s="5" t="s">
        <v>155</v>
      </c>
      <c r="D155" s="5" t="s">
        <v>1548</v>
      </c>
      <c r="E155" s="5" t="s">
        <v>1549</v>
      </c>
      <c r="F155" s="5" t="s">
        <v>1550</v>
      </c>
      <c r="G155" s="5" t="s">
        <v>1538</v>
      </c>
      <c r="J155" s="5" t="s">
        <v>3378</v>
      </c>
    </row>
    <row r="156" spans="1:10">
      <c r="A156" s="5">
        <v>155</v>
      </c>
      <c r="B156" s="5" t="s">
        <v>991</v>
      </c>
      <c r="C156" s="5" t="s">
        <v>155</v>
      </c>
      <c r="D156" s="5" t="s">
        <v>1551</v>
      </c>
      <c r="E156" s="5" t="s">
        <v>1552</v>
      </c>
      <c r="F156" s="5" t="s">
        <v>1553</v>
      </c>
      <c r="G156" s="5" t="s">
        <v>1538</v>
      </c>
      <c r="J156" s="5" t="s">
        <v>3378</v>
      </c>
    </row>
    <row r="157" spans="1:10">
      <c r="A157" s="5">
        <v>156</v>
      </c>
      <c r="B157" s="5" t="s">
        <v>991</v>
      </c>
      <c r="C157" s="5" t="s">
        <v>155</v>
      </c>
      <c r="D157" s="5" t="s">
        <v>1554</v>
      </c>
      <c r="E157" s="5" t="s">
        <v>1555</v>
      </c>
      <c r="F157" s="5" t="s">
        <v>1556</v>
      </c>
      <c r="G157" s="5" t="s">
        <v>1538</v>
      </c>
      <c r="J157" s="5" t="s">
        <v>3378</v>
      </c>
    </row>
    <row r="158" spans="1:10">
      <c r="A158" s="5">
        <v>157</v>
      </c>
      <c r="B158" s="5" t="s">
        <v>991</v>
      </c>
      <c r="C158" s="5" t="s">
        <v>155</v>
      </c>
      <c r="D158" s="5" t="s">
        <v>1557</v>
      </c>
      <c r="E158" s="5" t="s">
        <v>1558</v>
      </c>
      <c r="F158" s="5" t="s">
        <v>1559</v>
      </c>
      <c r="G158" s="5" t="s">
        <v>1538</v>
      </c>
      <c r="H158" s="5" t="s">
        <v>1560</v>
      </c>
      <c r="J158" s="5" t="s">
        <v>3378</v>
      </c>
    </row>
    <row r="159" spans="1:10">
      <c r="A159" s="5">
        <v>158</v>
      </c>
      <c r="B159" s="5" t="s">
        <v>991</v>
      </c>
      <c r="C159" s="5" t="s">
        <v>155</v>
      </c>
      <c r="D159" s="5" t="s">
        <v>1561</v>
      </c>
      <c r="E159" s="5" t="s">
        <v>1562</v>
      </c>
      <c r="F159" s="5" t="s">
        <v>1563</v>
      </c>
      <c r="G159" s="5" t="s">
        <v>1538</v>
      </c>
      <c r="H159" s="5" t="s">
        <v>1564</v>
      </c>
      <c r="J159" s="5" t="s">
        <v>3378</v>
      </c>
    </row>
    <row r="160" spans="1:10">
      <c r="A160" s="5">
        <v>159</v>
      </c>
      <c r="B160" s="5" t="s">
        <v>991</v>
      </c>
      <c r="C160" s="5" t="s">
        <v>155</v>
      </c>
      <c r="D160" s="5" t="s">
        <v>1565</v>
      </c>
      <c r="E160" s="5" t="s">
        <v>1566</v>
      </c>
      <c r="F160" s="5" t="s">
        <v>1567</v>
      </c>
      <c r="G160" s="5" t="s">
        <v>1538</v>
      </c>
      <c r="J160" s="5" t="s">
        <v>3378</v>
      </c>
    </row>
    <row r="161" spans="1:10">
      <c r="A161" s="5">
        <v>160</v>
      </c>
      <c r="B161" s="5" t="s">
        <v>991</v>
      </c>
      <c r="C161" s="5" t="s">
        <v>155</v>
      </c>
      <c r="D161" s="5" t="s">
        <v>1568</v>
      </c>
      <c r="E161" s="5" t="s">
        <v>1569</v>
      </c>
      <c r="F161" s="5" t="s">
        <v>1570</v>
      </c>
      <c r="G161" s="5" t="s">
        <v>1538</v>
      </c>
      <c r="J161" s="5" t="s">
        <v>3378</v>
      </c>
    </row>
    <row r="162" spans="1:10">
      <c r="A162" s="5">
        <v>161</v>
      </c>
      <c r="B162" s="5" t="s">
        <v>991</v>
      </c>
      <c r="C162" s="5" t="s">
        <v>155</v>
      </c>
      <c r="D162" s="5" t="s">
        <v>1571</v>
      </c>
      <c r="E162" s="5" t="s">
        <v>1572</v>
      </c>
      <c r="F162" s="5" t="s">
        <v>1573</v>
      </c>
      <c r="G162" s="5" t="s">
        <v>1538</v>
      </c>
      <c r="H162" s="5" t="s">
        <v>1574</v>
      </c>
      <c r="J162" s="5" t="s">
        <v>3378</v>
      </c>
    </row>
    <row r="163" spans="1:10">
      <c r="A163" s="5">
        <v>162</v>
      </c>
      <c r="B163" s="5" t="s">
        <v>991</v>
      </c>
      <c r="C163" s="5" t="s">
        <v>155</v>
      </c>
      <c r="D163" s="5" t="s">
        <v>1575</v>
      </c>
      <c r="E163" s="5" t="s">
        <v>1576</v>
      </c>
      <c r="F163" s="5" t="s">
        <v>1577</v>
      </c>
      <c r="G163" s="5" t="s">
        <v>1538</v>
      </c>
      <c r="J163" s="5" t="s">
        <v>3378</v>
      </c>
    </row>
    <row r="164" spans="1:10">
      <c r="A164" s="5">
        <v>163</v>
      </c>
      <c r="B164" s="5" t="s">
        <v>991</v>
      </c>
      <c r="C164" s="5" t="s">
        <v>155</v>
      </c>
      <c r="D164" s="5" t="s">
        <v>1578</v>
      </c>
      <c r="E164" s="5" t="s">
        <v>1579</v>
      </c>
      <c r="F164" s="5" t="s">
        <v>1580</v>
      </c>
      <c r="G164" s="5" t="s">
        <v>1538</v>
      </c>
      <c r="H164" s="5" t="s">
        <v>1581</v>
      </c>
      <c r="J164" s="5" t="s">
        <v>3378</v>
      </c>
    </row>
    <row r="165" spans="1:10">
      <c r="A165" s="5">
        <v>164</v>
      </c>
      <c r="B165" s="5" t="s">
        <v>991</v>
      </c>
      <c r="C165" s="5" t="s">
        <v>155</v>
      </c>
      <c r="D165" s="5" t="s">
        <v>1582</v>
      </c>
      <c r="E165" s="5" t="s">
        <v>1583</v>
      </c>
      <c r="F165" s="5" t="s">
        <v>1584</v>
      </c>
      <c r="G165" s="5" t="s">
        <v>1538</v>
      </c>
      <c r="J165" s="5" t="s">
        <v>3378</v>
      </c>
    </row>
    <row r="166" spans="1:10">
      <c r="A166" s="5">
        <v>165</v>
      </c>
      <c r="B166" s="5" t="s">
        <v>991</v>
      </c>
      <c r="C166" s="5" t="s">
        <v>155</v>
      </c>
      <c r="D166" s="5" t="s">
        <v>1585</v>
      </c>
      <c r="E166" s="5" t="s">
        <v>1586</v>
      </c>
      <c r="F166" s="5" t="s">
        <v>1587</v>
      </c>
      <c r="G166" s="5" t="s">
        <v>1538</v>
      </c>
      <c r="J166" s="5" t="s">
        <v>3378</v>
      </c>
    </row>
    <row r="167" spans="1:10">
      <c r="A167" s="5">
        <v>166</v>
      </c>
      <c r="B167" s="5" t="s">
        <v>991</v>
      </c>
      <c r="C167" s="5" t="s">
        <v>155</v>
      </c>
      <c r="D167" s="5" t="s">
        <v>1588</v>
      </c>
      <c r="E167" s="5" t="s">
        <v>1589</v>
      </c>
      <c r="F167" s="5" t="s">
        <v>1590</v>
      </c>
      <c r="G167" s="5" t="s">
        <v>1538</v>
      </c>
      <c r="J167" s="5" t="s">
        <v>3378</v>
      </c>
    </row>
    <row r="168" spans="1:10">
      <c r="A168" s="5">
        <v>167</v>
      </c>
      <c r="B168" s="5" t="s">
        <v>991</v>
      </c>
      <c r="C168" s="5" t="s">
        <v>155</v>
      </c>
      <c r="D168" s="5" t="s">
        <v>1591</v>
      </c>
      <c r="E168" s="5" t="s">
        <v>1592</v>
      </c>
      <c r="F168" s="5" t="s">
        <v>1593</v>
      </c>
      <c r="G168" s="5" t="s">
        <v>1594</v>
      </c>
      <c r="J168" s="5" t="s">
        <v>3378</v>
      </c>
    </row>
    <row r="169" spans="1:10">
      <c r="A169" s="5">
        <v>168</v>
      </c>
      <c r="B169" s="5" t="s">
        <v>991</v>
      </c>
      <c r="C169" s="5" t="s">
        <v>155</v>
      </c>
      <c r="D169" s="5" t="s">
        <v>1595</v>
      </c>
      <c r="E169" s="5" t="s">
        <v>1596</v>
      </c>
      <c r="F169" s="5" t="s">
        <v>1597</v>
      </c>
      <c r="G169" s="5" t="s">
        <v>1369</v>
      </c>
      <c r="J169" s="5" t="s">
        <v>3378</v>
      </c>
    </row>
    <row r="170" spans="1:10">
      <c r="A170" s="5">
        <v>169</v>
      </c>
      <c r="B170" s="5" t="s">
        <v>991</v>
      </c>
      <c r="C170" s="5" t="s">
        <v>155</v>
      </c>
      <c r="D170" s="5" t="s">
        <v>1598</v>
      </c>
      <c r="E170" s="5" t="s">
        <v>1599</v>
      </c>
      <c r="F170" s="5" t="s">
        <v>1600</v>
      </c>
      <c r="G170" s="5" t="s">
        <v>1515</v>
      </c>
      <c r="J170" s="5" t="s">
        <v>3378</v>
      </c>
    </row>
    <row r="171" spans="1:10">
      <c r="A171" s="5">
        <v>170</v>
      </c>
      <c r="B171" s="5" t="s">
        <v>991</v>
      </c>
      <c r="C171" s="5" t="s">
        <v>155</v>
      </c>
      <c r="D171" s="5" t="s">
        <v>1601</v>
      </c>
      <c r="E171" s="5" t="s">
        <v>1602</v>
      </c>
      <c r="F171" s="5" t="s">
        <v>1603</v>
      </c>
      <c r="G171" s="5" t="s">
        <v>1356</v>
      </c>
      <c r="J171" s="5" t="s">
        <v>3378</v>
      </c>
    </row>
    <row r="172" spans="1:10">
      <c r="A172" s="5">
        <v>171</v>
      </c>
      <c r="B172" s="5" t="s">
        <v>991</v>
      </c>
      <c r="C172" s="5" t="s">
        <v>155</v>
      </c>
      <c r="D172" s="5" t="s">
        <v>1604</v>
      </c>
      <c r="E172" s="5" t="s">
        <v>1605</v>
      </c>
      <c r="F172" s="5" t="s">
        <v>1606</v>
      </c>
      <c r="G172" s="5" t="s">
        <v>1050</v>
      </c>
      <c r="J172" s="5" t="s">
        <v>3378</v>
      </c>
    </row>
    <row r="173" spans="1:10">
      <c r="A173" s="5">
        <v>172</v>
      </c>
      <c r="B173" s="5" t="s">
        <v>991</v>
      </c>
      <c r="C173" s="5" t="s">
        <v>155</v>
      </c>
      <c r="D173" s="5" t="s">
        <v>1607</v>
      </c>
      <c r="E173" s="5" t="s">
        <v>1608</v>
      </c>
      <c r="F173" s="5" t="s">
        <v>1609</v>
      </c>
      <c r="G173" s="5" t="s">
        <v>1021</v>
      </c>
      <c r="J173" s="5" t="s">
        <v>3378</v>
      </c>
    </row>
    <row r="174" spans="1:10">
      <c r="A174" s="5">
        <v>173</v>
      </c>
      <c r="B174" s="5" t="s">
        <v>991</v>
      </c>
      <c r="C174" s="5" t="s">
        <v>155</v>
      </c>
      <c r="D174" s="5" t="s">
        <v>1610</v>
      </c>
      <c r="E174" s="5" t="s">
        <v>1611</v>
      </c>
      <c r="F174" s="5" t="s">
        <v>1612</v>
      </c>
      <c r="G174" s="5" t="s">
        <v>1613</v>
      </c>
      <c r="J174" s="5" t="s">
        <v>3378</v>
      </c>
    </row>
    <row r="175" spans="1:10">
      <c r="A175" s="5">
        <v>174</v>
      </c>
      <c r="B175" s="5" t="s">
        <v>991</v>
      </c>
      <c r="C175" s="5" t="s">
        <v>155</v>
      </c>
      <c r="D175" s="5" t="s">
        <v>1614</v>
      </c>
      <c r="E175" s="5" t="s">
        <v>1615</v>
      </c>
      <c r="F175" s="5" t="s">
        <v>1616</v>
      </c>
      <c r="G175" s="5" t="s">
        <v>1050</v>
      </c>
      <c r="J175" s="5" t="s">
        <v>3378</v>
      </c>
    </row>
    <row r="176" spans="1:10">
      <c r="A176" s="5">
        <v>175</v>
      </c>
      <c r="B176" s="5" t="s">
        <v>991</v>
      </c>
      <c r="C176" s="5" t="s">
        <v>155</v>
      </c>
      <c r="D176" s="5" t="s">
        <v>1617</v>
      </c>
      <c r="E176" s="5" t="s">
        <v>1618</v>
      </c>
      <c r="F176" s="5" t="s">
        <v>1619</v>
      </c>
      <c r="G176" s="5" t="s">
        <v>1012</v>
      </c>
      <c r="J176" s="5" t="s">
        <v>3378</v>
      </c>
    </row>
    <row r="177" spans="1:10">
      <c r="A177" s="5">
        <v>176</v>
      </c>
      <c r="B177" s="5" t="s">
        <v>991</v>
      </c>
      <c r="C177" s="5" t="s">
        <v>155</v>
      </c>
      <c r="D177" s="5" t="s">
        <v>1620</v>
      </c>
      <c r="E177" s="5" t="s">
        <v>1621</v>
      </c>
      <c r="F177" s="5" t="s">
        <v>1622</v>
      </c>
      <c r="G177" s="5" t="s">
        <v>1012</v>
      </c>
      <c r="J177" s="5" t="s">
        <v>3378</v>
      </c>
    </row>
    <row r="178" spans="1:10">
      <c r="A178" s="5">
        <v>177</v>
      </c>
      <c r="B178" s="5" t="s">
        <v>991</v>
      </c>
      <c r="C178" s="5" t="s">
        <v>155</v>
      </c>
      <c r="D178" s="5" t="s">
        <v>1623</v>
      </c>
      <c r="E178" s="5" t="s">
        <v>1624</v>
      </c>
      <c r="F178" s="5" t="s">
        <v>1625</v>
      </c>
      <c r="G178" s="5" t="s">
        <v>1336</v>
      </c>
      <c r="J178" s="5" t="s">
        <v>3378</v>
      </c>
    </row>
    <row r="179" spans="1:10">
      <c r="A179" s="5">
        <v>178</v>
      </c>
      <c r="B179" s="5" t="s">
        <v>991</v>
      </c>
      <c r="C179" s="5" t="s">
        <v>155</v>
      </c>
      <c r="D179" s="5" t="s">
        <v>1626</v>
      </c>
      <c r="E179" s="5" t="s">
        <v>1627</v>
      </c>
      <c r="F179" s="5" t="s">
        <v>1628</v>
      </c>
      <c r="G179" s="5" t="s">
        <v>1493</v>
      </c>
      <c r="J179" s="5" t="s">
        <v>3378</v>
      </c>
    </row>
    <row r="180" spans="1:10">
      <c r="A180" s="5">
        <v>179</v>
      </c>
      <c r="B180" s="5" t="s">
        <v>991</v>
      </c>
      <c r="C180" s="5" t="s">
        <v>155</v>
      </c>
      <c r="D180" s="5" t="s">
        <v>1629</v>
      </c>
      <c r="E180" s="5" t="s">
        <v>1630</v>
      </c>
      <c r="F180" s="5" t="s">
        <v>1631</v>
      </c>
      <c r="G180" s="5" t="s">
        <v>1632</v>
      </c>
      <c r="J180" s="5" t="s">
        <v>3378</v>
      </c>
    </row>
    <row r="181" spans="1:10">
      <c r="A181" s="5">
        <v>180</v>
      </c>
      <c r="B181" s="5" t="s">
        <v>991</v>
      </c>
      <c r="C181" s="5" t="s">
        <v>155</v>
      </c>
      <c r="D181" s="5" t="s">
        <v>1633</v>
      </c>
      <c r="E181" s="5" t="s">
        <v>1634</v>
      </c>
      <c r="F181" s="5" t="s">
        <v>1635</v>
      </c>
      <c r="G181" s="5" t="s">
        <v>1356</v>
      </c>
      <c r="H181" s="5" t="s">
        <v>1636</v>
      </c>
      <c r="J181" s="5" t="s">
        <v>3378</v>
      </c>
    </row>
    <row r="182" spans="1:10">
      <c r="A182" s="5">
        <v>181</v>
      </c>
      <c r="B182" s="5" t="s">
        <v>991</v>
      </c>
      <c r="C182" s="5" t="s">
        <v>155</v>
      </c>
      <c r="D182" s="5" t="s">
        <v>1637</v>
      </c>
      <c r="E182" s="5" t="s">
        <v>1638</v>
      </c>
      <c r="F182" s="5" t="s">
        <v>1639</v>
      </c>
      <c r="G182" s="5" t="s">
        <v>1356</v>
      </c>
      <c r="H182" s="5" t="s">
        <v>1640</v>
      </c>
      <c r="J182" s="5" t="s">
        <v>3378</v>
      </c>
    </row>
    <row r="183" spans="1:10">
      <c r="A183" s="5">
        <v>182</v>
      </c>
      <c r="B183" s="5" t="s">
        <v>991</v>
      </c>
      <c r="C183" s="5" t="s">
        <v>155</v>
      </c>
      <c r="D183" s="5" t="s">
        <v>1641</v>
      </c>
      <c r="E183" s="5" t="s">
        <v>1642</v>
      </c>
      <c r="F183" s="5" t="s">
        <v>1643</v>
      </c>
      <c r="G183" s="5" t="s">
        <v>1356</v>
      </c>
      <c r="H183" s="5" t="s">
        <v>1644</v>
      </c>
      <c r="J183" s="5" t="s">
        <v>3378</v>
      </c>
    </row>
    <row r="184" spans="1:10">
      <c r="A184" s="5">
        <v>183</v>
      </c>
      <c r="B184" s="5" t="s">
        <v>991</v>
      </c>
      <c r="C184" s="5" t="s">
        <v>155</v>
      </c>
      <c r="D184" s="5" t="s">
        <v>1645</v>
      </c>
      <c r="E184" s="5" t="s">
        <v>1646</v>
      </c>
      <c r="F184" s="5" t="s">
        <v>1647</v>
      </c>
      <c r="G184" s="5" t="s">
        <v>1356</v>
      </c>
      <c r="H184" s="5" t="s">
        <v>1648</v>
      </c>
      <c r="J184" s="5" t="s">
        <v>3378</v>
      </c>
    </row>
    <row r="185" spans="1:10">
      <c r="A185" s="5">
        <v>184</v>
      </c>
      <c r="B185" s="5" t="s">
        <v>991</v>
      </c>
      <c r="C185" s="5" t="s">
        <v>155</v>
      </c>
      <c r="D185" s="5" t="s">
        <v>1649</v>
      </c>
      <c r="E185" s="5" t="s">
        <v>1650</v>
      </c>
      <c r="F185" s="5" t="s">
        <v>1651</v>
      </c>
      <c r="G185" s="5" t="s">
        <v>1484</v>
      </c>
      <c r="J185" s="5" t="s">
        <v>3378</v>
      </c>
    </row>
    <row r="186" spans="1:10">
      <c r="A186" s="5">
        <v>185</v>
      </c>
      <c r="B186" s="5" t="s">
        <v>991</v>
      </c>
      <c r="C186" s="5" t="s">
        <v>155</v>
      </c>
      <c r="D186" s="5" t="s">
        <v>1652</v>
      </c>
      <c r="E186" s="5" t="s">
        <v>1653</v>
      </c>
      <c r="F186" s="5" t="s">
        <v>1654</v>
      </c>
      <c r="G186" s="5" t="s">
        <v>1356</v>
      </c>
      <c r="J186" s="5" t="s">
        <v>3378</v>
      </c>
    </row>
    <row r="187" spans="1:10">
      <c r="A187" s="5">
        <v>186</v>
      </c>
      <c r="B187" s="5" t="s">
        <v>991</v>
      </c>
      <c r="C187" s="5" t="s">
        <v>155</v>
      </c>
      <c r="D187" s="5" t="s">
        <v>1655</v>
      </c>
      <c r="E187" s="5" t="s">
        <v>1656</v>
      </c>
      <c r="F187" s="5" t="s">
        <v>1657</v>
      </c>
      <c r="G187" s="5" t="s">
        <v>1632</v>
      </c>
      <c r="J187" s="5" t="s">
        <v>3378</v>
      </c>
    </row>
    <row r="188" spans="1:10">
      <c r="A188" s="5">
        <v>187</v>
      </c>
      <c r="B188" s="5" t="s">
        <v>991</v>
      </c>
      <c r="C188" s="5" t="s">
        <v>155</v>
      </c>
      <c r="D188" s="5" t="s">
        <v>1658</v>
      </c>
      <c r="E188" s="5" t="s">
        <v>1659</v>
      </c>
      <c r="F188" s="5" t="s">
        <v>1660</v>
      </c>
      <c r="G188" s="5" t="s">
        <v>1632</v>
      </c>
      <c r="J188" s="5" t="s">
        <v>3378</v>
      </c>
    </row>
    <row r="189" spans="1:10">
      <c r="A189" s="5">
        <v>188</v>
      </c>
      <c r="B189" s="5" t="s">
        <v>991</v>
      </c>
      <c r="C189" s="5" t="s">
        <v>155</v>
      </c>
      <c r="D189" s="5" t="s">
        <v>1661</v>
      </c>
      <c r="E189" s="5" t="s">
        <v>1662</v>
      </c>
      <c r="F189" s="5" t="s">
        <v>1663</v>
      </c>
      <c r="G189" s="5" t="s">
        <v>1632</v>
      </c>
      <c r="J189" s="5" t="s">
        <v>3378</v>
      </c>
    </row>
    <row r="190" spans="1:10">
      <c r="A190" s="5">
        <v>189</v>
      </c>
      <c r="B190" s="5" t="s">
        <v>991</v>
      </c>
      <c r="C190" s="5" t="s">
        <v>155</v>
      </c>
      <c r="D190" s="5" t="s">
        <v>1664</v>
      </c>
      <c r="E190" s="5" t="s">
        <v>1665</v>
      </c>
      <c r="F190" s="5" t="s">
        <v>1666</v>
      </c>
      <c r="G190" s="5" t="s">
        <v>1613</v>
      </c>
      <c r="H190" s="5" t="s">
        <v>1667</v>
      </c>
      <c r="J190" s="5" t="s">
        <v>3378</v>
      </c>
    </row>
    <row r="191" spans="1:10">
      <c r="A191" s="5">
        <v>190</v>
      </c>
      <c r="B191" s="5" t="s">
        <v>991</v>
      </c>
      <c r="C191" s="5" t="s">
        <v>155</v>
      </c>
      <c r="D191" s="5" t="s">
        <v>1668</v>
      </c>
      <c r="E191" s="5" t="s">
        <v>1669</v>
      </c>
      <c r="F191" s="5" t="s">
        <v>1670</v>
      </c>
      <c r="G191" s="5" t="s">
        <v>1356</v>
      </c>
      <c r="J191" s="5" t="s">
        <v>3378</v>
      </c>
    </row>
    <row r="192" spans="1:10">
      <c r="A192" s="5">
        <v>191</v>
      </c>
      <c r="B192" s="5" t="s">
        <v>991</v>
      </c>
      <c r="C192" s="5" t="s">
        <v>155</v>
      </c>
      <c r="D192" s="5" t="s">
        <v>1671</v>
      </c>
      <c r="E192" s="5" t="s">
        <v>1672</v>
      </c>
      <c r="F192" s="5" t="s">
        <v>1673</v>
      </c>
      <c r="G192" s="5" t="s">
        <v>1613</v>
      </c>
      <c r="J192" s="5" t="s">
        <v>3378</v>
      </c>
    </row>
    <row r="193" spans="1:10">
      <c r="A193" s="5">
        <v>192</v>
      </c>
      <c r="B193" s="5" t="s">
        <v>991</v>
      </c>
      <c r="C193" s="5" t="s">
        <v>155</v>
      </c>
      <c r="D193" s="5" t="s">
        <v>1674</v>
      </c>
      <c r="E193" s="5" t="s">
        <v>1675</v>
      </c>
      <c r="F193" s="5" t="s">
        <v>1676</v>
      </c>
      <c r="G193" s="5" t="s">
        <v>1042</v>
      </c>
      <c r="H193" s="5" t="s">
        <v>1677</v>
      </c>
      <c r="J193" s="5" t="s">
        <v>3378</v>
      </c>
    </row>
    <row r="194" spans="1:10">
      <c r="A194" s="5">
        <v>193</v>
      </c>
      <c r="B194" s="5" t="s">
        <v>991</v>
      </c>
      <c r="C194" s="5" t="s">
        <v>155</v>
      </c>
      <c r="D194" s="5" t="s">
        <v>1678</v>
      </c>
      <c r="E194" s="5" t="s">
        <v>1679</v>
      </c>
      <c r="F194" s="5" t="s">
        <v>1680</v>
      </c>
      <c r="G194" s="5" t="s">
        <v>1398</v>
      </c>
      <c r="J194" s="5" t="s">
        <v>3378</v>
      </c>
    </row>
    <row r="195" spans="1:10">
      <c r="A195" s="5">
        <v>194</v>
      </c>
      <c r="B195" s="5" t="s">
        <v>991</v>
      </c>
      <c r="C195" s="5" t="s">
        <v>155</v>
      </c>
      <c r="D195" s="5" t="s">
        <v>1681</v>
      </c>
      <c r="E195" s="5" t="s">
        <v>1682</v>
      </c>
      <c r="F195" s="5" t="s">
        <v>1683</v>
      </c>
      <c r="G195" s="5" t="s">
        <v>1263</v>
      </c>
      <c r="J195" s="5" t="s">
        <v>3378</v>
      </c>
    </row>
    <row r="196" spans="1:10">
      <c r="A196" s="5">
        <v>195</v>
      </c>
      <c r="B196" s="5" t="s">
        <v>991</v>
      </c>
      <c r="C196" s="5" t="s">
        <v>155</v>
      </c>
      <c r="D196" s="5" t="s">
        <v>1685</v>
      </c>
      <c r="E196" s="5" t="s">
        <v>1686</v>
      </c>
      <c r="F196" s="5" t="s">
        <v>1687</v>
      </c>
      <c r="G196" s="5" t="s">
        <v>1688</v>
      </c>
      <c r="H196" s="5" t="s">
        <v>1689</v>
      </c>
      <c r="J196" s="5" t="s">
        <v>3378</v>
      </c>
    </row>
    <row r="197" spans="1:10">
      <c r="A197" s="5">
        <v>196</v>
      </c>
      <c r="B197" s="5" t="s">
        <v>991</v>
      </c>
      <c r="C197" s="5" t="s">
        <v>155</v>
      </c>
      <c r="D197" s="5" t="s">
        <v>1690</v>
      </c>
      <c r="E197" s="5" t="s">
        <v>1691</v>
      </c>
      <c r="F197" s="5" t="s">
        <v>1692</v>
      </c>
      <c r="G197" s="5" t="s">
        <v>1263</v>
      </c>
      <c r="J197" s="5" t="s">
        <v>3378</v>
      </c>
    </row>
    <row r="198" spans="1:10">
      <c r="A198" s="5">
        <v>197</v>
      </c>
      <c r="B198" s="5" t="s">
        <v>991</v>
      </c>
      <c r="C198" s="5" t="s">
        <v>155</v>
      </c>
      <c r="D198" s="5" t="s">
        <v>1693</v>
      </c>
      <c r="E198" s="5" t="s">
        <v>1694</v>
      </c>
      <c r="F198" s="5" t="s">
        <v>1695</v>
      </c>
      <c r="G198" s="5" t="s">
        <v>1684</v>
      </c>
      <c r="J198" s="5" t="s">
        <v>3378</v>
      </c>
    </row>
    <row r="199" spans="1:10">
      <c r="A199" s="5">
        <v>198</v>
      </c>
      <c r="B199" s="5" t="s">
        <v>991</v>
      </c>
      <c r="C199" s="5" t="s">
        <v>155</v>
      </c>
      <c r="D199" s="5" t="s">
        <v>1696</v>
      </c>
      <c r="E199" s="5" t="s">
        <v>1697</v>
      </c>
      <c r="F199" s="5" t="s">
        <v>1698</v>
      </c>
      <c r="G199" s="5" t="s">
        <v>1021</v>
      </c>
      <c r="H199" s="5" t="s">
        <v>1699</v>
      </c>
      <c r="J199" s="5" t="s">
        <v>3378</v>
      </c>
    </row>
    <row r="200" spans="1:10">
      <c r="A200" s="5">
        <v>199</v>
      </c>
      <c r="B200" s="5" t="s">
        <v>991</v>
      </c>
      <c r="C200" s="5" t="s">
        <v>155</v>
      </c>
      <c r="D200" s="5" t="s">
        <v>1700</v>
      </c>
      <c r="E200" s="5" t="s">
        <v>1701</v>
      </c>
      <c r="F200" s="5" t="s">
        <v>1702</v>
      </c>
      <c r="G200" s="5" t="s">
        <v>1433</v>
      </c>
      <c r="H200" s="5" t="s">
        <v>1703</v>
      </c>
      <c r="J200" s="5" t="s">
        <v>3378</v>
      </c>
    </row>
    <row r="201" spans="1:10">
      <c r="A201" s="5">
        <v>200</v>
      </c>
      <c r="B201" s="5" t="s">
        <v>991</v>
      </c>
      <c r="C201" s="5" t="s">
        <v>155</v>
      </c>
      <c r="D201" s="5" t="s">
        <v>1704</v>
      </c>
      <c r="E201" s="5" t="s">
        <v>1705</v>
      </c>
      <c r="F201" s="5" t="s">
        <v>1706</v>
      </c>
      <c r="G201" s="5" t="s">
        <v>1413</v>
      </c>
      <c r="J201" s="5" t="s">
        <v>3378</v>
      </c>
    </row>
    <row r="202" spans="1:10">
      <c r="A202" s="5">
        <v>201</v>
      </c>
      <c r="B202" s="5" t="s">
        <v>991</v>
      </c>
      <c r="C202" s="5" t="s">
        <v>155</v>
      </c>
      <c r="D202" s="5" t="s">
        <v>1707</v>
      </c>
      <c r="E202" s="5" t="s">
        <v>1708</v>
      </c>
      <c r="F202" s="5" t="s">
        <v>1709</v>
      </c>
      <c r="G202" s="5" t="s">
        <v>1182</v>
      </c>
      <c r="H202" s="5" t="s">
        <v>1710</v>
      </c>
      <c r="J202" s="5" t="s">
        <v>3378</v>
      </c>
    </row>
    <row r="203" spans="1:10">
      <c r="A203" s="5">
        <v>202</v>
      </c>
      <c r="B203" s="5" t="s">
        <v>991</v>
      </c>
      <c r="C203" s="5" t="s">
        <v>155</v>
      </c>
      <c r="D203" s="5" t="s">
        <v>1711</v>
      </c>
      <c r="E203" s="5" t="s">
        <v>1712</v>
      </c>
      <c r="F203" s="5" t="s">
        <v>1713</v>
      </c>
      <c r="G203" s="5" t="s">
        <v>1714</v>
      </c>
      <c r="J203" s="5" t="s">
        <v>3378</v>
      </c>
    </row>
    <row r="204" spans="1:10">
      <c r="A204" s="5">
        <v>203</v>
      </c>
      <c r="B204" s="5" t="s">
        <v>991</v>
      </c>
      <c r="C204" s="5" t="s">
        <v>155</v>
      </c>
      <c r="D204" s="5" t="s">
        <v>1715</v>
      </c>
      <c r="E204" s="5" t="s">
        <v>1716</v>
      </c>
      <c r="F204" s="5" t="s">
        <v>1717</v>
      </c>
      <c r="G204" s="5" t="s">
        <v>1012</v>
      </c>
      <c r="J204" s="5" t="s">
        <v>3378</v>
      </c>
    </row>
    <row r="205" spans="1:10">
      <c r="A205" s="5">
        <v>204</v>
      </c>
      <c r="B205" s="5" t="s">
        <v>991</v>
      </c>
      <c r="C205" s="5" t="s">
        <v>155</v>
      </c>
      <c r="D205" s="5" t="s">
        <v>1718</v>
      </c>
      <c r="E205" s="5" t="s">
        <v>1719</v>
      </c>
      <c r="F205" s="5" t="s">
        <v>1720</v>
      </c>
      <c r="G205" s="5" t="s">
        <v>1336</v>
      </c>
      <c r="J205" s="5" t="s">
        <v>3378</v>
      </c>
    </row>
    <row r="206" spans="1:10">
      <c r="A206" s="5">
        <v>205</v>
      </c>
      <c r="B206" s="5" t="s">
        <v>991</v>
      </c>
      <c r="C206" s="5" t="s">
        <v>155</v>
      </c>
      <c r="D206" s="5" t="s">
        <v>1721</v>
      </c>
      <c r="E206" s="5" t="s">
        <v>1722</v>
      </c>
      <c r="F206" s="5" t="s">
        <v>1723</v>
      </c>
      <c r="G206" s="5" t="s">
        <v>1089</v>
      </c>
      <c r="H206" s="5" t="s">
        <v>1724</v>
      </c>
      <c r="J206" s="5" t="s">
        <v>3378</v>
      </c>
    </row>
    <row r="207" spans="1:10">
      <c r="A207" s="5">
        <v>206</v>
      </c>
      <c r="B207" s="5" t="s">
        <v>991</v>
      </c>
      <c r="C207" s="5" t="s">
        <v>155</v>
      </c>
      <c r="D207" s="5" t="s">
        <v>1725</v>
      </c>
      <c r="E207" s="5" t="s">
        <v>1726</v>
      </c>
      <c r="F207" s="5" t="s">
        <v>1727</v>
      </c>
      <c r="G207" s="5" t="s">
        <v>1046</v>
      </c>
      <c r="H207" s="5" t="s">
        <v>1728</v>
      </c>
      <c r="J207" s="5" t="s">
        <v>3378</v>
      </c>
    </row>
    <row r="208" spans="1:10">
      <c r="A208" s="5">
        <v>207</v>
      </c>
      <c r="B208" s="5" t="s">
        <v>991</v>
      </c>
      <c r="C208" s="5" t="s">
        <v>155</v>
      </c>
      <c r="D208" s="5" t="s">
        <v>1729</v>
      </c>
      <c r="E208" s="5" t="s">
        <v>1730</v>
      </c>
      <c r="F208" s="5" t="s">
        <v>1731</v>
      </c>
      <c r="G208" s="5" t="s">
        <v>1398</v>
      </c>
      <c r="H208" s="5" t="s">
        <v>1732</v>
      </c>
      <c r="J208" s="5" t="s">
        <v>3378</v>
      </c>
    </row>
    <row r="209" spans="1:10">
      <c r="A209" s="5">
        <v>208</v>
      </c>
      <c r="B209" s="5" t="s">
        <v>991</v>
      </c>
      <c r="C209" s="5" t="s">
        <v>155</v>
      </c>
      <c r="D209" s="5" t="s">
        <v>1733</v>
      </c>
      <c r="E209" s="5" t="s">
        <v>1734</v>
      </c>
      <c r="F209" s="5" t="s">
        <v>1735</v>
      </c>
      <c r="G209" s="5" t="s">
        <v>1046</v>
      </c>
      <c r="J209" s="5" t="s">
        <v>3378</v>
      </c>
    </row>
    <row r="210" spans="1:10">
      <c r="A210" s="5">
        <v>209</v>
      </c>
      <c r="B210" s="5" t="s">
        <v>991</v>
      </c>
      <c r="C210" s="5" t="s">
        <v>155</v>
      </c>
      <c r="D210" s="5" t="s">
        <v>1736</v>
      </c>
      <c r="E210" s="5" t="s">
        <v>1737</v>
      </c>
      <c r="F210" s="5" t="s">
        <v>1738</v>
      </c>
      <c r="G210" s="5" t="s">
        <v>1739</v>
      </c>
      <c r="H210" s="5" t="s">
        <v>1740</v>
      </c>
      <c r="J210" s="5" t="s">
        <v>3378</v>
      </c>
    </row>
    <row r="211" spans="1:10">
      <c r="A211" s="5">
        <v>210</v>
      </c>
      <c r="B211" s="5" t="s">
        <v>991</v>
      </c>
      <c r="C211" s="5" t="s">
        <v>155</v>
      </c>
      <c r="D211" s="5" t="s">
        <v>1742</v>
      </c>
      <c r="E211" s="5" t="s">
        <v>1743</v>
      </c>
      <c r="F211" s="5" t="s">
        <v>1744</v>
      </c>
      <c r="G211" s="5" t="s">
        <v>1263</v>
      </c>
      <c r="H211" s="5" t="s">
        <v>1745</v>
      </c>
      <c r="J211" s="5" t="s">
        <v>3378</v>
      </c>
    </row>
    <row r="212" spans="1:10">
      <c r="A212" s="5">
        <v>211</v>
      </c>
      <c r="B212" s="5" t="s">
        <v>991</v>
      </c>
      <c r="C212" s="5" t="s">
        <v>155</v>
      </c>
      <c r="D212" s="5" t="s">
        <v>1746</v>
      </c>
      <c r="E212" s="5" t="s">
        <v>1747</v>
      </c>
      <c r="F212" s="5" t="s">
        <v>1748</v>
      </c>
      <c r="G212" s="5" t="s">
        <v>1263</v>
      </c>
      <c r="H212" s="5" t="s">
        <v>1749</v>
      </c>
      <c r="J212" s="5" t="s">
        <v>3378</v>
      </c>
    </row>
    <row r="213" spans="1:10">
      <c r="A213" s="5">
        <v>212</v>
      </c>
      <c r="B213" s="5" t="s">
        <v>991</v>
      </c>
      <c r="C213" s="5" t="s">
        <v>155</v>
      </c>
      <c r="D213" s="5" t="s">
        <v>1750</v>
      </c>
      <c r="E213" s="5" t="s">
        <v>1751</v>
      </c>
      <c r="F213" s="5" t="s">
        <v>1752</v>
      </c>
      <c r="G213" s="5" t="s">
        <v>1263</v>
      </c>
      <c r="H213" s="5" t="s">
        <v>1753</v>
      </c>
      <c r="J213" s="5" t="s">
        <v>3378</v>
      </c>
    </row>
    <row r="214" spans="1:10">
      <c r="A214" s="5">
        <v>213</v>
      </c>
      <c r="B214" s="5" t="s">
        <v>991</v>
      </c>
      <c r="C214" s="5" t="s">
        <v>155</v>
      </c>
      <c r="D214" s="5" t="s">
        <v>1754</v>
      </c>
      <c r="E214" s="5" t="s">
        <v>1755</v>
      </c>
      <c r="F214" s="5" t="s">
        <v>1756</v>
      </c>
      <c r="G214" s="5" t="s">
        <v>1255</v>
      </c>
      <c r="J214" s="5" t="s">
        <v>3378</v>
      </c>
    </row>
    <row r="215" spans="1:10">
      <c r="A215" s="5">
        <v>214</v>
      </c>
      <c r="B215" s="5" t="s">
        <v>991</v>
      </c>
      <c r="C215" s="5" t="s">
        <v>155</v>
      </c>
      <c r="D215" s="5" t="s">
        <v>1757</v>
      </c>
      <c r="E215" s="5" t="s">
        <v>1758</v>
      </c>
      <c r="F215" s="5" t="s">
        <v>1759</v>
      </c>
      <c r="G215" s="5" t="s">
        <v>1352</v>
      </c>
      <c r="J215" s="5" t="s">
        <v>3378</v>
      </c>
    </row>
    <row r="216" spans="1:10">
      <c r="A216" s="5">
        <v>215</v>
      </c>
      <c r="B216" s="5" t="s">
        <v>991</v>
      </c>
      <c r="C216" s="5" t="s">
        <v>155</v>
      </c>
      <c r="D216" s="5" t="s">
        <v>1760</v>
      </c>
      <c r="E216" s="5" t="s">
        <v>1761</v>
      </c>
      <c r="F216" s="5" t="s">
        <v>1762</v>
      </c>
      <c r="G216" s="5" t="s">
        <v>1688</v>
      </c>
      <c r="H216" s="5" t="s">
        <v>1763</v>
      </c>
      <c r="J216" s="5" t="s">
        <v>3378</v>
      </c>
    </row>
    <row r="217" spans="1:10">
      <c r="A217" s="5">
        <v>216</v>
      </c>
      <c r="B217" s="5" t="s">
        <v>991</v>
      </c>
      <c r="C217" s="5" t="s">
        <v>155</v>
      </c>
      <c r="D217" s="5" t="s">
        <v>1764</v>
      </c>
      <c r="E217" s="5" t="s">
        <v>1765</v>
      </c>
      <c r="F217" s="5" t="s">
        <v>1766</v>
      </c>
      <c r="G217" s="5" t="s">
        <v>1394</v>
      </c>
      <c r="J217" s="5" t="s">
        <v>3378</v>
      </c>
    </row>
    <row r="218" spans="1:10">
      <c r="A218" s="5">
        <v>217</v>
      </c>
      <c r="B218" s="5" t="s">
        <v>991</v>
      </c>
      <c r="C218" s="5" t="s">
        <v>155</v>
      </c>
      <c r="D218" s="5" t="s">
        <v>1767</v>
      </c>
      <c r="E218" s="5" t="s">
        <v>1768</v>
      </c>
      <c r="F218" s="5" t="s">
        <v>1769</v>
      </c>
      <c r="G218" s="5" t="s">
        <v>1688</v>
      </c>
      <c r="H218" s="5" t="s">
        <v>1770</v>
      </c>
      <c r="J218" s="5" t="s">
        <v>3378</v>
      </c>
    </row>
    <row r="219" spans="1:10">
      <c r="A219" s="5">
        <v>218</v>
      </c>
      <c r="B219" s="5" t="s">
        <v>991</v>
      </c>
      <c r="C219" s="5" t="s">
        <v>155</v>
      </c>
      <c r="D219" s="5" t="s">
        <v>1771</v>
      </c>
      <c r="E219" s="5" t="s">
        <v>1772</v>
      </c>
      <c r="F219" s="5" t="s">
        <v>1773</v>
      </c>
      <c r="G219" s="5" t="s">
        <v>1050</v>
      </c>
      <c r="J219" s="5" t="s">
        <v>3378</v>
      </c>
    </row>
    <row r="220" spans="1:10">
      <c r="A220" s="5">
        <v>219</v>
      </c>
      <c r="B220" s="5" t="s">
        <v>991</v>
      </c>
      <c r="C220" s="5" t="s">
        <v>155</v>
      </c>
      <c r="D220" s="5" t="s">
        <v>1774</v>
      </c>
      <c r="E220" s="5" t="s">
        <v>1775</v>
      </c>
      <c r="F220" s="5" t="s">
        <v>1776</v>
      </c>
      <c r="G220" s="5" t="s">
        <v>1050</v>
      </c>
      <c r="H220" s="5" t="s">
        <v>1498</v>
      </c>
      <c r="J220" s="5" t="s">
        <v>3378</v>
      </c>
    </row>
    <row r="221" spans="1:10">
      <c r="A221" s="5">
        <v>220</v>
      </c>
      <c r="B221" s="5" t="s">
        <v>991</v>
      </c>
      <c r="C221" s="5" t="s">
        <v>155</v>
      </c>
      <c r="D221" s="5" t="s">
        <v>1777</v>
      </c>
      <c r="E221" s="5" t="s">
        <v>1778</v>
      </c>
      <c r="F221" s="5" t="s">
        <v>1779</v>
      </c>
      <c r="G221" s="5" t="s">
        <v>1413</v>
      </c>
      <c r="J221" s="5" t="s">
        <v>3378</v>
      </c>
    </row>
    <row r="222" spans="1:10">
      <c r="A222" s="5">
        <v>221</v>
      </c>
      <c r="B222" s="5" t="s">
        <v>991</v>
      </c>
      <c r="C222" s="5" t="s">
        <v>155</v>
      </c>
      <c r="D222" s="5" t="s">
        <v>1780</v>
      </c>
      <c r="E222" s="5" t="s">
        <v>1781</v>
      </c>
      <c r="F222" s="5" t="s">
        <v>1782</v>
      </c>
      <c r="G222" s="5" t="s">
        <v>1012</v>
      </c>
      <c r="J222" s="5" t="s">
        <v>3378</v>
      </c>
    </row>
    <row r="223" spans="1:10">
      <c r="A223" s="5">
        <v>222</v>
      </c>
      <c r="B223" s="5" t="s">
        <v>991</v>
      </c>
      <c r="C223" s="5" t="s">
        <v>155</v>
      </c>
      <c r="D223" s="5" t="s">
        <v>1783</v>
      </c>
      <c r="E223" s="5" t="s">
        <v>1784</v>
      </c>
      <c r="F223" s="5" t="s">
        <v>1785</v>
      </c>
      <c r="G223" s="5" t="s">
        <v>1613</v>
      </c>
      <c r="J223" s="5" t="s">
        <v>3378</v>
      </c>
    </row>
    <row r="224" spans="1:10">
      <c r="A224" s="5">
        <v>223</v>
      </c>
      <c r="B224" s="5" t="s">
        <v>991</v>
      </c>
      <c r="C224" s="5" t="s">
        <v>155</v>
      </c>
      <c r="D224" s="5" t="s">
        <v>1786</v>
      </c>
      <c r="E224" s="5" t="s">
        <v>1787</v>
      </c>
      <c r="F224" s="5" t="s">
        <v>1788</v>
      </c>
      <c r="G224" s="5" t="s">
        <v>1789</v>
      </c>
      <c r="J224" s="5" t="s">
        <v>3378</v>
      </c>
    </row>
    <row r="225" spans="1:10">
      <c r="A225" s="5">
        <v>224</v>
      </c>
      <c r="B225" s="5" t="s">
        <v>991</v>
      </c>
      <c r="C225" s="5" t="s">
        <v>155</v>
      </c>
      <c r="D225" s="5" t="s">
        <v>1791</v>
      </c>
      <c r="E225" s="5" t="s">
        <v>1792</v>
      </c>
      <c r="F225" s="5" t="s">
        <v>1793</v>
      </c>
      <c r="G225" s="5" t="s">
        <v>1021</v>
      </c>
      <c r="H225" s="5" t="s">
        <v>1794</v>
      </c>
      <c r="J225" s="5" t="s">
        <v>3378</v>
      </c>
    </row>
    <row r="226" spans="1:10">
      <c r="A226" s="5">
        <v>225</v>
      </c>
      <c r="B226" s="5" t="s">
        <v>991</v>
      </c>
      <c r="C226" s="5" t="s">
        <v>155</v>
      </c>
      <c r="D226" s="5" t="s">
        <v>1795</v>
      </c>
      <c r="E226" s="5" t="s">
        <v>1796</v>
      </c>
      <c r="F226" s="5" t="s">
        <v>1797</v>
      </c>
      <c r="G226" s="5" t="s">
        <v>1356</v>
      </c>
      <c r="H226" s="5" t="s">
        <v>1798</v>
      </c>
      <c r="J226" s="5" t="s">
        <v>3378</v>
      </c>
    </row>
    <row r="227" spans="1:10">
      <c r="A227" s="5">
        <v>226</v>
      </c>
      <c r="B227" s="5" t="s">
        <v>991</v>
      </c>
      <c r="C227" s="5" t="s">
        <v>155</v>
      </c>
      <c r="D227" s="5" t="s">
        <v>1799</v>
      </c>
      <c r="E227" s="5" t="s">
        <v>1800</v>
      </c>
      <c r="F227" s="5" t="s">
        <v>1801</v>
      </c>
      <c r="G227" s="5" t="s">
        <v>1688</v>
      </c>
      <c r="H227" s="5" t="s">
        <v>1802</v>
      </c>
      <c r="J227" s="5" t="s">
        <v>3378</v>
      </c>
    </row>
    <row r="228" spans="1:10">
      <c r="A228" s="5">
        <v>227</v>
      </c>
      <c r="B228" s="5" t="s">
        <v>991</v>
      </c>
      <c r="C228" s="5" t="s">
        <v>155</v>
      </c>
      <c r="D228" s="5" t="s">
        <v>1803</v>
      </c>
      <c r="E228" s="5" t="s">
        <v>1804</v>
      </c>
      <c r="F228" s="5" t="s">
        <v>1805</v>
      </c>
      <c r="G228" s="5" t="s">
        <v>1263</v>
      </c>
      <c r="H228" s="5" t="s">
        <v>1806</v>
      </c>
      <c r="J228" s="5" t="s">
        <v>3378</v>
      </c>
    </row>
    <row r="229" spans="1:10">
      <c r="A229" s="5">
        <v>228</v>
      </c>
      <c r="B229" s="5" t="s">
        <v>991</v>
      </c>
      <c r="C229" s="5" t="s">
        <v>155</v>
      </c>
      <c r="D229" s="5" t="s">
        <v>1807</v>
      </c>
      <c r="E229" s="5" t="s">
        <v>1808</v>
      </c>
      <c r="F229" s="5" t="s">
        <v>1809</v>
      </c>
      <c r="G229" s="5" t="s">
        <v>1021</v>
      </c>
      <c r="H229" s="5" t="s">
        <v>1810</v>
      </c>
      <c r="J229" s="5" t="s">
        <v>3378</v>
      </c>
    </row>
    <row r="230" spans="1:10">
      <c r="A230" s="5">
        <v>229</v>
      </c>
      <c r="B230" s="5" t="s">
        <v>991</v>
      </c>
      <c r="C230" s="5" t="s">
        <v>155</v>
      </c>
      <c r="D230" s="5" t="s">
        <v>1811</v>
      </c>
      <c r="E230" s="5" t="s">
        <v>1812</v>
      </c>
      <c r="F230" s="5" t="s">
        <v>1813</v>
      </c>
      <c r="G230" s="5" t="s">
        <v>1739</v>
      </c>
      <c r="H230" s="5" t="s">
        <v>1814</v>
      </c>
      <c r="J230" s="5" t="s">
        <v>3378</v>
      </c>
    </row>
    <row r="231" spans="1:10">
      <c r="A231" s="5">
        <v>230</v>
      </c>
      <c r="B231" s="5" t="s">
        <v>991</v>
      </c>
      <c r="C231" s="5" t="s">
        <v>155</v>
      </c>
      <c r="D231" s="5" t="s">
        <v>1815</v>
      </c>
      <c r="E231" s="5" t="s">
        <v>1816</v>
      </c>
      <c r="F231" s="5" t="s">
        <v>1817</v>
      </c>
      <c r="G231" s="5" t="s">
        <v>1012</v>
      </c>
      <c r="H231" s="5" t="s">
        <v>1749</v>
      </c>
      <c r="J231" s="5" t="s">
        <v>3378</v>
      </c>
    </row>
    <row r="232" spans="1:10">
      <c r="A232" s="5">
        <v>231</v>
      </c>
      <c r="B232" s="5" t="s">
        <v>991</v>
      </c>
      <c r="C232" s="5" t="s">
        <v>155</v>
      </c>
      <c r="D232" s="5" t="s">
        <v>1818</v>
      </c>
      <c r="E232" s="5" t="s">
        <v>1819</v>
      </c>
      <c r="F232" s="5" t="s">
        <v>1820</v>
      </c>
      <c r="G232" s="5" t="s">
        <v>1012</v>
      </c>
      <c r="H232" s="5" t="s">
        <v>1821</v>
      </c>
      <c r="J232" s="5" t="s">
        <v>3378</v>
      </c>
    </row>
    <row r="233" spans="1:10">
      <c r="A233" s="5">
        <v>232</v>
      </c>
      <c r="B233" s="5" t="s">
        <v>991</v>
      </c>
      <c r="C233" s="5" t="s">
        <v>155</v>
      </c>
      <c r="D233" s="5" t="s">
        <v>1822</v>
      </c>
      <c r="E233" s="5" t="s">
        <v>1823</v>
      </c>
      <c r="F233" s="5" t="s">
        <v>1824</v>
      </c>
      <c r="G233" s="5" t="s">
        <v>1739</v>
      </c>
      <c r="J233" s="5" t="s">
        <v>3378</v>
      </c>
    </row>
    <row r="234" spans="1:10">
      <c r="A234" s="5">
        <v>233</v>
      </c>
      <c r="B234" s="5" t="s">
        <v>991</v>
      </c>
      <c r="C234" s="5" t="s">
        <v>155</v>
      </c>
      <c r="D234" s="5" t="s">
        <v>1825</v>
      </c>
      <c r="E234" s="5" t="s">
        <v>1826</v>
      </c>
      <c r="F234" s="5" t="s">
        <v>1827</v>
      </c>
      <c r="G234" s="5" t="s">
        <v>1828</v>
      </c>
      <c r="H234" s="5" t="s">
        <v>1829</v>
      </c>
      <c r="J234" s="5" t="s">
        <v>3378</v>
      </c>
    </row>
    <row r="235" spans="1:10">
      <c r="A235" s="5">
        <v>234</v>
      </c>
      <c r="B235" s="5" t="s">
        <v>991</v>
      </c>
      <c r="C235" s="5" t="s">
        <v>155</v>
      </c>
      <c r="D235" s="5" t="s">
        <v>1830</v>
      </c>
      <c r="E235" s="5" t="s">
        <v>1831</v>
      </c>
      <c r="F235" s="5" t="s">
        <v>1832</v>
      </c>
      <c r="G235" s="5" t="s">
        <v>1021</v>
      </c>
      <c r="J235" s="5" t="s">
        <v>3378</v>
      </c>
    </row>
    <row r="236" spans="1:10">
      <c r="A236" s="5">
        <v>235</v>
      </c>
      <c r="B236" s="5" t="s">
        <v>991</v>
      </c>
      <c r="C236" s="5" t="s">
        <v>155</v>
      </c>
      <c r="D236" s="5" t="s">
        <v>1833</v>
      </c>
      <c r="E236" s="5" t="s">
        <v>1834</v>
      </c>
      <c r="F236" s="5" t="s">
        <v>1835</v>
      </c>
      <c r="G236" s="5" t="s">
        <v>1688</v>
      </c>
      <c r="H236" s="5" t="s">
        <v>1836</v>
      </c>
      <c r="J236" s="5" t="s">
        <v>3378</v>
      </c>
    </row>
    <row r="237" spans="1:10">
      <c r="A237" s="5">
        <v>236</v>
      </c>
      <c r="B237" s="5" t="s">
        <v>991</v>
      </c>
      <c r="C237" s="5" t="s">
        <v>155</v>
      </c>
      <c r="D237" s="5" t="s">
        <v>1837</v>
      </c>
      <c r="E237" s="5" t="s">
        <v>1838</v>
      </c>
      <c r="F237" s="5" t="s">
        <v>1839</v>
      </c>
      <c r="G237" s="5" t="s">
        <v>1046</v>
      </c>
      <c r="H237" s="5" t="s">
        <v>1840</v>
      </c>
      <c r="J237" s="5" t="s">
        <v>3378</v>
      </c>
    </row>
    <row r="238" spans="1:10">
      <c r="A238" s="5">
        <v>237</v>
      </c>
      <c r="B238" s="5" t="s">
        <v>991</v>
      </c>
      <c r="C238" s="5" t="s">
        <v>155</v>
      </c>
      <c r="D238" s="5" t="s">
        <v>1841</v>
      </c>
      <c r="E238" s="5" t="s">
        <v>1842</v>
      </c>
      <c r="F238" s="5" t="s">
        <v>1843</v>
      </c>
      <c r="G238" s="5" t="s">
        <v>1046</v>
      </c>
      <c r="H238" s="5" t="s">
        <v>1844</v>
      </c>
      <c r="J238" s="5" t="s">
        <v>3378</v>
      </c>
    </row>
    <row r="239" spans="1:10">
      <c r="A239" s="5">
        <v>238</v>
      </c>
      <c r="B239" s="5" t="s">
        <v>991</v>
      </c>
      <c r="C239" s="5" t="s">
        <v>155</v>
      </c>
      <c r="D239" s="5" t="s">
        <v>1845</v>
      </c>
      <c r="E239" s="5" t="s">
        <v>1846</v>
      </c>
      <c r="F239" s="5" t="s">
        <v>1847</v>
      </c>
      <c r="G239" s="5" t="s">
        <v>1046</v>
      </c>
      <c r="J239" s="5" t="s">
        <v>3378</v>
      </c>
    </row>
    <row r="240" spans="1:10">
      <c r="A240" s="5">
        <v>239</v>
      </c>
      <c r="B240" s="5" t="s">
        <v>991</v>
      </c>
      <c r="C240" s="5" t="s">
        <v>155</v>
      </c>
      <c r="D240" s="5" t="s">
        <v>1848</v>
      </c>
      <c r="E240" s="5" t="s">
        <v>1849</v>
      </c>
      <c r="F240" s="5" t="s">
        <v>1850</v>
      </c>
      <c r="G240" s="5" t="s">
        <v>1046</v>
      </c>
      <c r="H240" s="5" t="s">
        <v>1851</v>
      </c>
      <c r="J240" s="5" t="s">
        <v>3378</v>
      </c>
    </row>
    <row r="241" spans="1:10">
      <c r="A241" s="5">
        <v>240</v>
      </c>
      <c r="B241" s="5" t="s">
        <v>991</v>
      </c>
      <c r="C241" s="5" t="s">
        <v>155</v>
      </c>
      <c r="D241" s="5" t="s">
        <v>1852</v>
      </c>
      <c r="E241" s="5" t="s">
        <v>1853</v>
      </c>
      <c r="F241" s="5" t="s">
        <v>1854</v>
      </c>
      <c r="G241" s="5" t="s">
        <v>1046</v>
      </c>
      <c r="J241" s="5" t="s">
        <v>3378</v>
      </c>
    </row>
    <row r="242" spans="1:10">
      <c r="A242" s="5">
        <v>241</v>
      </c>
      <c r="B242" s="5" t="s">
        <v>991</v>
      </c>
      <c r="C242" s="5" t="s">
        <v>155</v>
      </c>
      <c r="D242" s="5" t="s">
        <v>1855</v>
      </c>
      <c r="E242" s="5" t="s">
        <v>1856</v>
      </c>
      <c r="F242" s="5" t="s">
        <v>1857</v>
      </c>
      <c r="G242" s="5" t="s">
        <v>1336</v>
      </c>
      <c r="J242" s="5" t="s">
        <v>3378</v>
      </c>
    </row>
    <row r="243" spans="1:10">
      <c r="A243" s="5">
        <v>242</v>
      </c>
      <c r="B243" s="5" t="s">
        <v>991</v>
      </c>
      <c r="C243" s="5" t="s">
        <v>155</v>
      </c>
      <c r="D243" s="5" t="s">
        <v>1858</v>
      </c>
      <c r="E243" s="5" t="s">
        <v>1859</v>
      </c>
      <c r="F243" s="5" t="s">
        <v>1860</v>
      </c>
      <c r="G243" s="5" t="s">
        <v>1790</v>
      </c>
      <c r="J243" s="5" t="s">
        <v>3378</v>
      </c>
    </row>
    <row r="244" spans="1:10">
      <c r="A244" s="5">
        <v>243</v>
      </c>
      <c r="B244" s="5" t="s">
        <v>991</v>
      </c>
      <c r="C244" s="5" t="s">
        <v>155</v>
      </c>
      <c r="D244" s="5" t="s">
        <v>1861</v>
      </c>
      <c r="E244" s="5" t="s">
        <v>1862</v>
      </c>
      <c r="F244" s="5" t="s">
        <v>1863</v>
      </c>
      <c r="G244" s="5" t="s">
        <v>1255</v>
      </c>
      <c r="H244" s="5" t="s">
        <v>1864</v>
      </c>
      <c r="J244" s="5" t="s">
        <v>3378</v>
      </c>
    </row>
    <row r="245" spans="1:10">
      <c r="A245" s="5">
        <v>244</v>
      </c>
      <c r="B245" s="5" t="s">
        <v>991</v>
      </c>
      <c r="C245" s="5" t="s">
        <v>155</v>
      </c>
      <c r="D245" s="5" t="s">
        <v>1865</v>
      </c>
      <c r="E245" s="5" t="s">
        <v>1866</v>
      </c>
      <c r="F245" s="5" t="s">
        <v>1867</v>
      </c>
      <c r="G245" s="5" t="s">
        <v>1356</v>
      </c>
      <c r="H245" s="5" t="s">
        <v>1475</v>
      </c>
      <c r="J245" s="5" t="s">
        <v>3378</v>
      </c>
    </row>
    <row r="246" spans="1:10">
      <c r="A246" s="5">
        <v>245</v>
      </c>
      <c r="B246" s="5" t="s">
        <v>991</v>
      </c>
      <c r="C246" s="5" t="s">
        <v>155</v>
      </c>
      <c r="D246" s="5" t="s">
        <v>1868</v>
      </c>
      <c r="E246" s="5" t="s">
        <v>1869</v>
      </c>
      <c r="F246" s="5" t="s">
        <v>1870</v>
      </c>
      <c r="G246" s="5" t="s">
        <v>1714</v>
      </c>
      <c r="H246" s="5" t="s">
        <v>1871</v>
      </c>
      <c r="J246" s="5" t="s">
        <v>3378</v>
      </c>
    </row>
    <row r="247" spans="1:10">
      <c r="A247" s="5">
        <v>246</v>
      </c>
      <c r="B247" s="5" t="s">
        <v>991</v>
      </c>
      <c r="C247" s="5" t="s">
        <v>155</v>
      </c>
      <c r="D247" s="5" t="s">
        <v>1872</v>
      </c>
      <c r="E247" s="5" t="s">
        <v>1873</v>
      </c>
      <c r="F247" s="5" t="s">
        <v>1874</v>
      </c>
      <c r="G247" s="5" t="s">
        <v>1263</v>
      </c>
      <c r="J247" s="5" t="s">
        <v>3378</v>
      </c>
    </row>
    <row r="248" spans="1:10">
      <c r="A248" s="5">
        <v>247</v>
      </c>
      <c r="B248" s="5" t="s">
        <v>991</v>
      </c>
      <c r="C248" s="5" t="s">
        <v>155</v>
      </c>
      <c r="D248" s="5" t="s">
        <v>1875</v>
      </c>
      <c r="E248" s="5" t="s">
        <v>1876</v>
      </c>
      <c r="F248" s="5" t="s">
        <v>1877</v>
      </c>
      <c r="G248" s="5" t="s">
        <v>1413</v>
      </c>
      <c r="H248" s="5" t="s">
        <v>1878</v>
      </c>
      <c r="J248" s="5" t="s">
        <v>3378</v>
      </c>
    </row>
    <row r="249" spans="1:10">
      <c r="A249" s="5">
        <v>248</v>
      </c>
      <c r="B249" s="5" t="s">
        <v>991</v>
      </c>
      <c r="C249" s="5" t="s">
        <v>155</v>
      </c>
      <c r="D249" s="5" t="s">
        <v>1879</v>
      </c>
      <c r="E249" s="5" t="s">
        <v>1880</v>
      </c>
      <c r="F249" s="5" t="s">
        <v>1881</v>
      </c>
      <c r="G249" s="5" t="s">
        <v>1089</v>
      </c>
      <c r="H249" s="5" t="s">
        <v>1882</v>
      </c>
      <c r="J249" s="5" t="s">
        <v>3378</v>
      </c>
    </row>
    <row r="250" spans="1:10">
      <c r="A250" s="5">
        <v>249</v>
      </c>
      <c r="B250" s="5" t="s">
        <v>991</v>
      </c>
      <c r="C250" s="5" t="s">
        <v>155</v>
      </c>
      <c r="D250" s="5" t="s">
        <v>1883</v>
      </c>
      <c r="E250" s="5" t="s">
        <v>1884</v>
      </c>
      <c r="F250" s="5" t="s">
        <v>1885</v>
      </c>
      <c r="G250" s="5" t="s">
        <v>1886</v>
      </c>
      <c r="H250" s="5" t="s">
        <v>1887</v>
      </c>
      <c r="J250" s="5" t="s">
        <v>3378</v>
      </c>
    </row>
    <row r="251" spans="1:10">
      <c r="A251" s="5">
        <v>250</v>
      </c>
      <c r="B251" s="5" t="s">
        <v>991</v>
      </c>
      <c r="C251" s="5" t="s">
        <v>155</v>
      </c>
      <c r="D251" s="5" t="s">
        <v>1888</v>
      </c>
      <c r="E251" s="5" t="s">
        <v>1889</v>
      </c>
      <c r="F251" s="5" t="s">
        <v>1890</v>
      </c>
      <c r="G251" s="5" t="s">
        <v>1038</v>
      </c>
      <c r="J251" s="5" t="s">
        <v>3378</v>
      </c>
    </row>
    <row r="252" spans="1:10">
      <c r="A252" s="5">
        <v>251</v>
      </c>
      <c r="B252" s="5" t="s">
        <v>991</v>
      </c>
      <c r="C252" s="5" t="s">
        <v>155</v>
      </c>
      <c r="D252" s="5" t="s">
        <v>1891</v>
      </c>
      <c r="E252" s="5" t="s">
        <v>1892</v>
      </c>
      <c r="F252" s="5" t="s">
        <v>1893</v>
      </c>
      <c r="G252" s="5" t="s">
        <v>1429</v>
      </c>
      <c r="J252" s="5" t="s">
        <v>3378</v>
      </c>
    </row>
    <row r="253" spans="1:10">
      <c r="A253" s="5">
        <v>252</v>
      </c>
      <c r="B253" s="5" t="s">
        <v>991</v>
      </c>
      <c r="C253" s="5" t="s">
        <v>155</v>
      </c>
      <c r="D253" s="5" t="s">
        <v>1894</v>
      </c>
      <c r="E253" s="5" t="s">
        <v>1895</v>
      </c>
      <c r="F253" s="5" t="s">
        <v>1896</v>
      </c>
      <c r="G253" s="5" t="s">
        <v>1077</v>
      </c>
      <c r="J253" s="5" t="s">
        <v>3378</v>
      </c>
    </row>
    <row r="254" spans="1:10">
      <c r="A254" s="5">
        <v>253</v>
      </c>
      <c r="B254" s="5" t="s">
        <v>991</v>
      </c>
      <c r="C254" s="5" t="s">
        <v>155</v>
      </c>
      <c r="D254" s="5" t="s">
        <v>1897</v>
      </c>
      <c r="E254" s="5" t="s">
        <v>1898</v>
      </c>
      <c r="F254" s="5" t="s">
        <v>1899</v>
      </c>
      <c r="G254" s="5" t="s">
        <v>1688</v>
      </c>
      <c r="H254" s="5" t="s">
        <v>1900</v>
      </c>
      <c r="J254" s="5" t="s">
        <v>3378</v>
      </c>
    </row>
    <row r="255" spans="1:10">
      <c r="A255" s="5">
        <v>254</v>
      </c>
      <c r="B255" s="5" t="s">
        <v>991</v>
      </c>
      <c r="C255" s="5" t="s">
        <v>155</v>
      </c>
      <c r="D255" s="5" t="s">
        <v>1901</v>
      </c>
      <c r="E255" s="5" t="s">
        <v>1902</v>
      </c>
      <c r="F255" s="5" t="s">
        <v>1903</v>
      </c>
      <c r="G255" s="5" t="s">
        <v>1046</v>
      </c>
      <c r="H255" s="5" t="s">
        <v>1904</v>
      </c>
      <c r="J255" s="5" t="s">
        <v>3378</v>
      </c>
    </row>
    <row r="256" spans="1:10">
      <c r="A256" s="5">
        <v>255</v>
      </c>
      <c r="B256" s="5" t="s">
        <v>991</v>
      </c>
      <c r="C256" s="5" t="s">
        <v>155</v>
      </c>
      <c r="D256" s="5" t="s">
        <v>1905</v>
      </c>
      <c r="E256" s="5" t="s">
        <v>1906</v>
      </c>
      <c r="F256" s="5" t="s">
        <v>1907</v>
      </c>
      <c r="G256" s="5" t="s">
        <v>1046</v>
      </c>
      <c r="H256" s="5" t="s">
        <v>1908</v>
      </c>
      <c r="J256" s="5" t="s">
        <v>3378</v>
      </c>
    </row>
    <row r="257" spans="1:10">
      <c r="A257" s="5">
        <v>256</v>
      </c>
      <c r="B257" s="5" t="s">
        <v>991</v>
      </c>
      <c r="C257" s="5" t="s">
        <v>155</v>
      </c>
      <c r="D257" s="5" t="s">
        <v>1909</v>
      </c>
      <c r="E257" s="5" t="s">
        <v>1910</v>
      </c>
      <c r="F257" s="5" t="s">
        <v>1911</v>
      </c>
      <c r="G257" s="5" t="s">
        <v>1886</v>
      </c>
      <c r="J257" s="5" t="s">
        <v>3378</v>
      </c>
    </row>
    <row r="258" spans="1:10">
      <c r="A258" s="5">
        <v>257</v>
      </c>
      <c r="B258" s="5" t="s">
        <v>991</v>
      </c>
      <c r="C258" s="5" t="s">
        <v>155</v>
      </c>
      <c r="D258" s="5" t="s">
        <v>1912</v>
      </c>
      <c r="E258" s="5" t="s">
        <v>1913</v>
      </c>
      <c r="F258" s="5" t="s">
        <v>1914</v>
      </c>
      <c r="G258" s="5" t="s">
        <v>1915</v>
      </c>
      <c r="H258" s="5" t="s">
        <v>1916</v>
      </c>
      <c r="J258" s="5" t="s">
        <v>3378</v>
      </c>
    </row>
    <row r="259" spans="1:10">
      <c r="A259" s="5">
        <v>258</v>
      </c>
      <c r="B259" s="5" t="s">
        <v>991</v>
      </c>
      <c r="C259" s="5" t="s">
        <v>155</v>
      </c>
      <c r="D259" s="5" t="s">
        <v>1917</v>
      </c>
      <c r="E259" s="5" t="s">
        <v>1918</v>
      </c>
      <c r="F259" s="5" t="s">
        <v>1919</v>
      </c>
      <c r="G259" s="5" t="s">
        <v>1915</v>
      </c>
      <c r="H259" s="5" t="s">
        <v>1916</v>
      </c>
      <c r="J259" s="5" t="s">
        <v>3378</v>
      </c>
    </row>
    <row r="260" spans="1:10">
      <c r="A260" s="5">
        <v>259</v>
      </c>
      <c r="B260" s="5" t="s">
        <v>991</v>
      </c>
      <c r="C260" s="5" t="s">
        <v>155</v>
      </c>
      <c r="D260" s="5" t="s">
        <v>1920</v>
      </c>
      <c r="E260" s="5" t="s">
        <v>1921</v>
      </c>
      <c r="F260" s="5" t="s">
        <v>1922</v>
      </c>
      <c r="G260" s="5" t="s">
        <v>1915</v>
      </c>
      <c r="J260" s="5" t="s">
        <v>3378</v>
      </c>
    </row>
    <row r="261" spans="1:10">
      <c r="A261" s="5">
        <v>260</v>
      </c>
      <c r="B261" s="5" t="s">
        <v>991</v>
      </c>
      <c r="C261" s="5" t="s">
        <v>155</v>
      </c>
      <c r="D261" s="5" t="s">
        <v>1923</v>
      </c>
      <c r="E261" s="5" t="s">
        <v>1924</v>
      </c>
      <c r="F261" s="5" t="s">
        <v>1925</v>
      </c>
      <c r="G261" s="5" t="s">
        <v>1356</v>
      </c>
      <c r="J261" s="5" t="s">
        <v>3378</v>
      </c>
    </row>
    <row r="262" spans="1:10">
      <c r="A262" s="5">
        <v>261</v>
      </c>
      <c r="B262" s="5" t="s">
        <v>991</v>
      </c>
      <c r="C262" s="5" t="s">
        <v>155</v>
      </c>
      <c r="D262" s="5" t="s">
        <v>1926</v>
      </c>
      <c r="E262" s="5" t="s">
        <v>1927</v>
      </c>
      <c r="F262" s="5" t="s">
        <v>1928</v>
      </c>
      <c r="G262" s="5" t="s">
        <v>1356</v>
      </c>
      <c r="J262" s="5" t="s">
        <v>3378</v>
      </c>
    </row>
    <row r="263" spans="1:10">
      <c r="A263" s="5">
        <v>262</v>
      </c>
      <c r="B263" s="5" t="s">
        <v>991</v>
      </c>
      <c r="C263" s="5" t="s">
        <v>155</v>
      </c>
      <c r="D263" s="5" t="s">
        <v>1930</v>
      </c>
      <c r="E263" s="5" t="s">
        <v>1931</v>
      </c>
      <c r="F263" s="5" t="s">
        <v>1932</v>
      </c>
      <c r="G263" s="5" t="s">
        <v>1356</v>
      </c>
      <c r="H263" s="5" t="s">
        <v>1916</v>
      </c>
      <c r="J263" s="5" t="s">
        <v>3378</v>
      </c>
    </row>
    <row r="264" spans="1:10">
      <c r="A264" s="5">
        <v>263</v>
      </c>
      <c r="B264" s="5" t="s">
        <v>991</v>
      </c>
      <c r="C264" s="5" t="s">
        <v>155</v>
      </c>
      <c r="D264" s="5" t="s">
        <v>1933</v>
      </c>
      <c r="E264" s="5" t="s">
        <v>1934</v>
      </c>
      <c r="F264" s="5" t="s">
        <v>1935</v>
      </c>
      <c r="G264" s="5" t="s">
        <v>1356</v>
      </c>
      <c r="H264" s="5" t="s">
        <v>1936</v>
      </c>
      <c r="J264" s="5" t="s">
        <v>3378</v>
      </c>
    </row>
    <row r="265" spans="1:10">
      <c r="A265" s="5">
        <v>264</v>
      </c>
      <c r="B265" s="5" t="s">
        <v>991</v>
      </c>
      <c r="C265" s="5" t="s">
        <v>155</v>
      </c>
      <c r="D265" s="5" t="s">
        <v>1937</v>
      </c>
      <c r="E265" s="5" t="s">
        <v>1938</v>
      </c>
      <c r="F265" s="5" t="s">
        <v>1939</v>
      </c>
      <c r="G265" s="5" t="s">
        <v>1046</v>
      </c>
      <c r="J265" s="5" t="s">
        <v>3378</v>
      </c>
    </row>
    <row r="266" spans="1:10">
      <c r="A266" s="5">
        <v>265</v>
      </c>
      <c r="B266" s="5" t="s">
        <v>991</v>
      </c>
      <c r="C266" s="5" t="s">
        <v>155</v>
      </c>
      <c r="D266" s="5" t="s">
        <v>1940</v>
      </c>
      <c r="E266" s="5" t="s">
        <v>1941</v>
      </c>
      <c r="F266" s="5" t="s">
        <v>1942</v>
      </c>
      <c r="G266" s="5" t="s">
        <v>1021</v>
      </c>
      <c r="J266" s="5" t="s">
        <v>3378</v>
      </c>
    </row>
    <row r="267" spans="1:10">
      <c r="A267" s="5">
        <v>266</v>
      </c>
      <c r="B267" s="5" t="s">
        <v>991</v>
      </c>
      <c r="C267" s="5" t="s">
        <v>155</v>
      </c>
      <c r="D267" s="5" t="s">
        <v>1943</v>
      </c>
      <c r="E267" s="5" t="s">
        <v>1944</v>
      </c>
      <c r="F267" s="5" t="s">
        <v>1945</v>
      </c>
      <c r="G267" s="5" t="s">
        <v>1050</v>
      </c>
      <c r="H267" s="5" t="s">
        <v>1946</v>
      </c>
      <c r="J267" s="5" t="s">
        <v>3378</v>
      </c>
    </row>
    <row r="268" spans="1:10">
      <c r="A268" s="5">
        <v>267</v>
      </c>
      <c r="B268" s="5" t="s">
        <v>991</v>
      </c>
      <c r="C268" s="5" t="s">
        <v>155</v>
      </c>
      <c r="D268" s="5" t="s">
        <v>1947</v>
      </c>
      <c r="E268" s="5" t="s">
        <v>1948</v>
      </c>
      <c r="F268" s="5" t="s">
        <v>1949</v>
      </c>
      <c r="G268" s="5" t="s">
        <v>1050</v>
      </c>
      <c r="H268" s="5" t="s">
        <v>1950</v>
      </c>
      <c r="J268" s="5" t="s">
        <v>3378</v>
      </c>
    </row>
    <row r="269" spans="1:10">
      <c r="A269" s="5">
        <v>268</v>
      </c>
      <c r="B269" s="5" t="s">
        <v>991</v>
      </c>
      <c r="C269" s="5" t="s">
        <v>155</v>
      </c>
      <c r="D269" s="5" t="s">
        <v>1951</v>
      </c>
      <c r="E269" s="5" t="s">
        <v>1952</v>
      </c>
      <c r="F269" s="5" t="s">
        <v>1953</v>
      </c>
      <c r="G269" s="5" t="s">
        <v>1356</v>
      </c>
      <c r="J269" s="5" t="s">
        <v>3378</v>
      </c>
    </row>
    <row r="270" spans="1:10">
      <c r="A270" s="5">
        <v>269</v>
      </c>
      <c r="B270" s="5" t="s">
        <v>991</v>
      </c>
      <c r="C270" s="5" t="s">
        <v>155</v>
      </c>
      <c r="D270" s="5" t="s">
        <v>1954</v>
      </c>
      <c r="E270" s="5" t="s">
        <v>1955</v>
      </c>
      <c r="F270" s="5" t="s">
        <v>1956</v>
      </c>
      <c r="G270" s="5" t="s">
        <v>1012</v>
      </c>
      <c r="H270" s="5" t="s">
        <v>1957</v>
      </c>
      <c r="J270" s="5" t="s">
        <v>3378</v>
      </c>
    </row>
    <row r="271" spans="1:10">
      <c r="A271" s="5">
        <v>270</v>
      </c>
      <c r="B271" s="5" t="s">
        <v>991</v>
      </c>
      <c r="C271" s="5" t="s">
        <v>155</v>
      </c>
      <c r="D271" s="5" t="s">
        <v>1958</v>
      </c>
      <c r="E271" s="5" t="s">
        <v>1959</v>
      </c>
      <c r="F271" s="5" t="s">
        <v>1960</v>
      </c>
      <c r="G271" s="5" t="s">
        <v>1369</v>
      </c>
      <c r="J271" s="5" t="s">
        <v>3378</v>
      </c>
    </row>
    <row r="272" spans="1:10">
      <c r="A272" s="5">
        <v>271</v>
      </c>
      <c r="B272" s="5" t="s">
        <v>991</v>
      </c>
      <c r="C272" s="5" t="s">
        <v>155</v>
      </c>
      <c r="D272" s="5" t="s">
        <v>1961</v>
      </c>
      <c r="E272" s="5" t="s">
        <v>1962</v>
      </c>
      <c r="F272" s="5" t="s">
        <v>1963</v>
      </c>
      <c r="G272" s="5" t="s">
        <v>1964</v>
      </c>
      <c r="J272" s="5" t="s">
        <v>3378</v>
      </c>
    </row>
    <row r="273" spans="1:10">
      <c r="A273" s="5">
        <v>272</v>
      </c>
      <c r="B273" s="5" t="s">
        <v>991</v>
      </c>
      <c r="C273" s="5" t="s">
        <v>155</v>
      </c>
      <c r="D273" s="5" t="s">
        <v>1965</v>
      </c>
      <c r="E273" s="5" t="s">
        <v>1966</v>
      </c>
      <c r="F273" s="5" t="s">
        <v>1967</v>
      </c>
      <c r="G273" s="5" t="s">
        <v>1964</v>
      </c>
      <c r="J273" s="5" t="s">
        <v>3378</v>
      </c>
    </row>
    <row r="274" spans="1:10">
      <c r="A274" s="5">
        <v>273</v>
      </c>
      <c r="B274" s="5" t="s">
        <v>991</v>
      </c>
      <c r="C274" s="5" t="s">
        <v>155</v>
      </c>
      <c r="D274" s="5" t="s">
        <v>1968</v>
      </c>
      <c r="E274" s="5" t="s">
        <v>1969</v>
      </c>
      <c r="F274" s="5" t="s">
        <v>1970</v>
      </c>
      <c r="G274" s="5" t="s">
        <v>1451</v>
      </c>
      <c r="J274" s="5" t="s">
        <v>3378</v>
      </c>
    </row>
    <row r="275" spans="1:10">
      <c r="A275" s="5">
        <v>274</v>
      </c>
      <c r="B275" s="5" t="s">
        <v>991</v>
      </c>
      <c r="C275" s="5" t="s">
        <v>155</v>
      </c>
      <c r="D275" s="5" t="s">
        <v>1971</v>
      </c>
      <c r="E275" s="5" t="s">
        <v>1972</v>
      </c>
      <c r="F275" s="5" t="s">
        <v>1973</v>
      </c>
      <c r="G275" s="5" t="s">
        <v>1470</v>
      </c>
      <c r="H275" s="5" t="s">
        <v>1974</v>
      </c>
      <c r="J275" s="5" t="s">
        <v>3378</v>
      </c>
    </row>
    <row r="276" spans="1:10">
      <c r="A276" s="5">
        <v>275</v>
      </c>
      <c r="B276" s="5" t="s">
        <v>991</v>
      </c>
      <c r="C276" s="5" t="s">
        <v>155</v>
      </c>
      <c r="D276" s="5" t="s">
        <v>1975</v>
      </c>
      <c r="E276" s="5" t="s">
        <v>1976</v>
      </c>
      <c r="F276" s="5" t="s">
        <v>1977</v>
      </c>
      <c r="G276" s="5" t="s">
        <v>1263</v>
      </c>
      <c r="J276" s="5" t="s">
        <v>3378</v>
      </c>
    </row>
    <row r="277" spans="1:10">
      <c r="A277" s="5">
        <v>276</v>
      </c>
      <c r="B277" s="5" t="s">
        <v>991</v>
      </c>
      <c r="C277" s="5" t="s">
        <v>155</v>
      </c>
      <c r="D277" s="5" t="s">
        <v>1978</v>
      </c>
      <c r="E277" s="5" t="s">
        <v>1979</v>
      </c>
      <c r="F277" s="5" t="s">
        <v>1980</v>
      </c>
      <c r="G277" s="5" t="s">
        <v>1356</v>
      </c>
      <c r="H277" s="5" t="s">
        <v>1981</v>
      </c>
      <c r="J277" s="5" t="s">
        <v>3378</v>
      </c>
    </row>
    <row r="278" spans="1:10">
      <c r="A278" s="5">
        <v>277</v>
      </c>
      <c r="B278" s="5" t="s">
        <v>991</v>
      </c>
      <c r="C278" s="5" t="s">
        <v>155</v>
      </c>
      <c r="D278" s="5" t="s">
        <v>1982</v>
      </c>
      <c r="E278" s="5" t="s">
        <v>1983</v>
      </c>
      <c r="F278" s="5" t="s">
        <v>1984</v>
      </c>
      <c r="G278" s="5" t="s">
        <v>1424</v>
      </c>
      <c r="J278" s="5" t="s">
        <v>3378</v>
      </c>
    </row>
    <row r="279" spans="1:10">
      <c r="A279" s="5">
        <v>278</v>
      </c>
      <c r="B279" s="5" t="s">
        <v>991</v>
      </c>
      <c r="C279" s="5" t="s">
        <v>155</v>
      </c>
      <c r="D279" s="5" t="s">
        <v>1985</v>
      </c>
      <c r="E279" s="5" t="s">
        <v>1986</v>
      </c>
      <c r="F279" s="5" t="s">
        <v>1987</v>
      </c>
      <c r="G279" s="5" t="s">
        <v>1012</v>
      </c>
      <c r="J279" s="5" t="s">
        <v>3378</v>
      </c>
    </row>
    <row r="280" spans="1:10">
      <c r="A280" s="5">
        <v>279</v>
      </c>
      <c r="B280" s="5" t="s">
        <v>991</v>
      </c>
      <c r="C280" s="5" t="s">
        <v>155</v>
      </c>
      <c r="D280" s="5" t="s">
        <v>1988</v>
      </c>
      <c r="E280" s="5" t="s">
        <v>1989</v>
      </c>
      <c r="F280" s="5" t="s">
        <v>1990</v>
      </c>
      <c r="G280" s="5" t="s">
        <v>1012</v>
      </c>
      <c r="H280" s="5" t="s">
        <v>1991</v>
      </c>
      <c r="J280" s="5" t="s">
        <v>3378</v>
      </c>
    </row>
    <row r="281" spans="1:10">
      <c r="A281" s="5">
        <v>280</v>
      </c>
      <c r="B281" s="5" t="s">
        <v>991</v>
      </c>
      <c r="C281" s="5" t="s">
        <v>155</v>
      </c>
      <c r="D281" s="5" t="s">
        <v>1992</v>
      </c>
      <c r="E281" s="5" t="s">
        <v>1993</v>
      </c>
      <c r="F281" s="5" t="s">
        <v>1994</v>
      </c>
      <c r="G281" s="5" t="s">
        <v>1012</v>
      </c>
      <c r="H281" s="5" t="s">
        <v>1995</v>
      </c>
      <c r="J281" s="5" t="s">
        <v>3378</v>
      </c>
    </row>
    <row r="282" spans="1:10">
      <c r="A282" s="5">
        <v>281</v>
      </c>
      <c r="B282" s="5" t="s">
        <v>991</v>
      </c>
      <c r="C282" s="5" t="s">
        <v>155</v>
      </c>
      <c r="D282" s="5" t="s">
        <v>1996</v>
      </c>
      <c r="E282" s="5" t="s">
        <v>1997</v>
      </c>
      <c r="F282" s="5" t="s">
        <v>1998</v>
      </c>
      <c r="G282" s="5" t="s">
        <v>1012</v>
      </c>
      <c r="H282" s="5" t="s">
        <v>1999</v>
      </c>
      <c r="J282" s="5" t="s">
        <v>3378</v>
      </c>
    </row>
    <row r="283" spans="1:10">
      <c r="A283" s="5">
        <v>282</v>
      </c>
      <c r="B283" s="5" t="s">
        <v>991</v>
      </c>
      <c r="C283" s="5" t="s">
        <v>155</v>
      </c>
      <c r="D283" s="5" t="s">
        <v>2000</v>
      </c>
      <c r="E283" s="5" t="s">
        <v>2001</v>
      </c>
      <c r="F283" s="5" t="s">
        <v>2002</v>
      </c>
      <c r="G283" s="5" t="s">
        <v>1263</v>
      </c>
      <c r="J283" s="5" t="s">
        <v>3378</v>
      </c>
    </row>
    <row r="284" spans="1:10">
      <c r="A284" s="5">
        <v>283</v>
      </c>
      <c r="B284" s="5" t="s">
        <v>991</v>
      </c>
      <c r="C284" s="5" t="s">
        <v>155</v>
      </c>
      <c r="D284" s="5" t="s">
        <v>2003</v>
      </c>
      <c r="E284" s="5" t="s">
        <v>2004</v>
      </c>
      <c r="F284" s="5" t="s">
        <v>2005</v>
      </c>
      <c r="G284" s="5" t="s">
        <v>1263</v>
      </c>
      <c r="H284" s="5" t="s">
        <v>1929</v>
      </c>
      <c r="J284" s="5" t="s">
        <v>3378</v>
      </c>
    </row>
    <row r="285" spans="1:10">
      <c r="A285" s="5">
        <v>284</v>
      </c>
      <c r="B285" s="5" t="s">
        <v>991</v>
      </c>
      <c r="C285" s="5" t="s">
        <v>155</v>
      </c>
      <c r="D285" s="5" t="s">
        <v>2007</v>
      </c>
      <c r="E285" s="5" t="s">
        <v>2008</v>
      </c>
      <c r="F285" s="5" t="s">
        <v>2009</v>
      </c>
      <c r="G285" s="5" t="s">
        <v>2006</v>
      </c>
      <c r="J285" s="5" t="s">
        <v>3378</v>
      </c>
    </row>
    <row r="286" spans="1:10">
      <c r="A286" s="5">
        <v>285</v>
      </c>
      <c r="B286" s="5" t="s">
        <v>991</v>
      </c>
      <c r="C286" s="5" t="s">
        <v>155</v>
      </c>
      <c r="D286" s="5" t="s">
        <v>2010</v>
      </c>
      <c r="E286" s="5" t="s">
        <v>2011</v>
      </c>
      <c r="F286" s="5" t="s">
        <v>2012</v>
      </c>
      <c r="G286" s="5" t="s">
        <v>2006</v>
      </c>
      <c r="J286" s="5" t="s">
        <v>3378</v>
      </c>
    </row>
    <row r="287" spans="1:10">
      <c r="A287" s="5">
        <v>286</v>
      </c>
      <c r="B287" s="5" t="s">
        <v>991</v>
      </c>
      <c r="C287" s="5" t="s">
        <v>155</v>
      </c>
      <c r="D287" s="5" t="s">
        <v>2013</v>
      </c>
      <c r="E287" s="5" t="s">
        <v>2014</v>
      </c>
      <c r="F287" s="5" t="s">
        <v>2015</v>
      </c>
      <c r="G287" s="5" t="s">
        <v>2006</v>
      </c>
      <c r="H287" s="5" t="s">
        <v>2016</v>
      </c>
      <c r="J287" s="5" t="s">
        <v>3378</v>
      </c>
    </row>
    <row r="288" spans="1:10">
      <c r="A288" s="5">
        <v>287</v>
      </c>
      <c r="B288" s="5" t="s">
        <v>991</v>
      </c>
      <c r="C288" s="5" t="s">
        <v>155</v>
      </c>
      <c r="D288" s="5" t="s">
        <v>2017</v>
      </c>
      <c r="E288" s="5" t="s">
        <v>2018</v>
      </c>
      <c r="F288" s="5" t="s">
        <v>2019</v>
      </c>
      <c r="G288" s="5" t="s">
        <v>1714</v>
      </c>
      <c r="H288" s="5" t="s">
        <v>2020</v>
      </c>
      <c r="J288" s="5" t="s">
        <v>3378</v>
      </c>
    </row>
    <row r="289" spans="1:10">
      <c r="A289" s="5">
        <v>288</v>
      </c>
      <c r="B289" s="5" t="s">
        <v>991</v>
      </c>
      <c r="C289" s="5" t="s">
        <v>155</v>
      </c>
      <c r="D289" s="5" t="s">
        <v>2021</v>
      </c>
      <c r="E289" s="5" t="s">
        <v>2022</v>
      </c>
      <c r="F289" s="5" t="s">
        <v>2023</v>
      </c>
      <c r="G289" s="5" t="s">
        <v>2006</v>
      </c>
      <c r="H289" s="5" t="s">
        <v>2024</v>
      </c>
      <c r="J289" s="5" t="s">
        <v>3378</v>
      </c>
    </row>
    <row r="290" spans="1:10">
      <c r="A290" s="5">
        <v>289</v>
      </c>
      <c r="B290" s="5" t="s">
        <v>991</v>
      </c>
      <c r="C290" s="5" t="s">
        <v>155</v>
      </c>
      <c r="D290" s="5" t="s">
        <v>2025</v>
      </c>
      <c r="E290" s="5" t="s">
        <v>2026</v>
      </c>
      <c r="F290" s="5" t="s">
        <v>2027</v>
      </c>
      <c r="G290" s="5" t="s">
        <v>1714</v>
      </c>
      <c r="H290" s="5" t="s">
        <v>2028</v>
      </c>
      <c r="J290" s="5" t="s">
        <v>3378</v>
      </c>
    </row>
    <row r="291" spans="1:10">
      <c r="A291" s="5">
        <v>290</v>
      </c>
      <c r="B291" s="5" t="s">
        <v>991</v>
      </c>
      <c r="C291" s="5" t="s">
        <v>155</v>
      </c>
      <c r="D291" s="5" t="s">
        <v>2029</v>
      </c>
      <c r="E291" s="5" t="s">
        <v>2030</v>
      </c>
      <c r="F291" s="5" t="s">
        <v>2031</v>
      </c>
      <c r="G291" s="5" t="s">
        <v>1089</v>
      </c>
      <c r="J291" s="5" t="s">
        <v>3378</v>
      </c>
    </row>
    <row r="292" spans="1:10">
      <c r="A292" s="5">
        <v>291</v>
      </c>
      <c r="B292" s="5" t="s">
        <v>991</v>
      </c>
      <c r="C292" s="5" t="s">
        <v>155</v>
      </c>
      <c r="D292" s="5" t="s">
        <v>2032</v>
      </c>
      <c r="E292" s="5" t="s">
        <v>2033</v>
      </c>
      <c r="F292" s="5" t="s">
        <v>2034</v>
      </c>
      <c r="G292" s="5" t="s">
        <v>1251</v>
      </c>
      <c r="J292" s="5" t="s">
        <v>3378</v>
      </c>
    </row>
    <row r="293" spans="1:10">
      <c r="A293" s="5">
        <v>292</v>
      </c>
      <c r="B293" s="5" t="s">
        <v>991</v>
      </c>
      <c r="C293" s="5" t="s">
        <v>155</v>
      </c>
      <c r="D293" s="5" t="s">
        <v>2035</v>
      </c>
      <c r="E293" s="5" t="s">
        <v>2036</v>
      </c>
      <c r="F293" s="5" t="s">
        <v>2037</v>
      </c>
      <c r="G293" s="5" t="s">
        <v>1251</v>
      </c>
      <c r="H293" s="5" t="s">
        <v>2038</v>
      </c>
      <c r="J293" s="5" t="s">
        <v>3378</v>
      </c>
    </row>
    <row r="294" spans="1:10">
      <c r="A294" s="5">
        <v>293</v>
      </c>
      <c r="B294" s="5" t="s">
        <v>991</v>
      </c>
      <c r="C294" s="5" t="s">
        <v>155</v>
      </c>
      <c r="D294" s="5" t="s">
        <v>2039</v>
      </c>
      <c r="E294" s="5" t="s">
        <v>2040</v>
      </c>
      <c r="F294" s="5" t="s">
        <v>2041</v>
      </c>
      <c r="G294" s="5" t="s">
        <v>1613</v>
      </c>
      <c r="H294" s="5" t="s">
        <v>2042</v>
      </c>
      <c r="J294" s="5" t="s">
        <v>3378</v>
      </c>
    </row>
    <row r="295" spans="1:10">
      <c r="A295" s="5">
        <v>294</v>
      </c>
      <c r="B295" s="5" t="s">
        <v>991</v>
      </c>
      <c r="C295" s="5" t="s">
        <v>155</v>
      </c>
      <c r="D295" s="5" t="s">
        <v>2043</v>
      </c>
      <c r="E295" s="5" t="s">
        <v>2044</v>
      </c>
      <c r="F295" s="5" t="s">
        <v>2045</v>
      </c>
      <c r="G295" s="5" t="s">
        <v>1021</v>
      </c>
      <c r="J295" s="5" t="s">
        <v>3378</v>
      </c>
    </row>
    <row r="296" spans="1:10">
      <c r="A296" s="5">
        <v>295</v>
      </c>
      <c r="B296" s="5" t="s">
        <v>991</v>
      </c>
      <c r="C296" s="5" t="s">
        <v>155</v>
      </c>
      <c r="D296" s="5" t="s">
        <v>2046</v>
      </c>
      <c r="E296" s="5" t="s">
        <v>2047</v>
      </c>
      <c r="F296" s="5" t="s">
        <v>2048</v>
      </c>
      <c r="G296" s="5" t="s">
        <v>1012</v>
      </c>
      <c r="J296" s="5" t="s">
        <v>3378</v>
      </c>
    </row>
    <row r="297" spans="1:10">
      <c r="A297" s="5">
        <v>296</v>
      </c>
      <c r="B297" s="5" t="s">
        <v>991</v>
      </c>
      <c r="C297" s="5" t="s">
        <v>155</v>
      </c>
      <c r="D297" s="5" t="s">
        <v>2049</v>
      </c>
      <c r="E297" s="5" t="s">
        <v>2050</v>
      </c>
      <c r="F297" s="5" t="s">
        <v>2051</v>
      </c>
      <c r="G297" s="5" t="s">
        <v>1042</v>
      </c>
      <c r="H297" s="5" t="s">
        <v>2052</v>
      </c>
      <c r="J297" s="5" t="s">
        <v>3378</v>
      </c>
    </row>
    <row r="298" spans="1:10">
      <c r="A298" s="5">
        <v>297</v>
      </c>
      <c r="B298" s="5" t="s">
        <v>991</v>
      </c>
      <c r="C298" s="5" t="s">
        <v>155</v>
      </c>
      <c r="D298" s="5" t="s">
        <v>2053</v>
      </c>
      <c r="E298" s="5" t="s">
        <v>2054</v>
      </c>
      <c r="F298" s="5" t="s">
        <v>2055</v>
      </c>
      <c r="G298" s="5" t="s">
        <v>1021</v>
      </c>
      <c r="H298" s="5" t="s">
        <v>2056</v>
      </c>
      <c r="J298" s="5" t="s">
        <v>3378</v>
      </c>
    </row>
    <row r="299" spans="1:10">
      <c r="A299" s="5">
        <v>298</v>
      </c>
      <c r="B299" s="5" t="s">
        <v>991</v>
      </c>
      <c r="C299" s="5" t="s">
        <v>155</v>
      </c>
      <c r="D299" s="5" t="s">
        <v>2057</v>
      </c>
      <c r="E299" s="5" t="s">
        <v>2058</v>
      </c>
      <c r="F299" s="5" t="s">
        <v>2059</v>
      </c>
      <c r="G299" s="5" t="s">
        <v>1739</v>
      </c>
      <c r="J299" s="5" t="s">
        <v>3378</v>
      </c>
    </row>
    <row r="300" spans="1:10">
      <c r="A300" s="5">
        <v>299</v>
      </c>
      <c r="B300" s="5" t="s">
        <v>991</v>
      </c>
      <c r="C300" s="5" t="s">
        <v>155</v>
      </c>
      <c r="D300" s="5" t="s">
        <v>2060</v>
      </c>
      <c r="E300" s="5" t="s">
        <v>2061</v>
      </c>
      <c r="F300" s="5" t="s">
        <v>2062</v>
      </c>
      <c r="G300" s="5" t="s">
        <v>1042</v>
      </c>
      <c r="H300" s="5" t="s">
        <v>2063</v>
      </c>
      <c r="J300" s="5" t="s">
        <v>3378</v>
      </c>
    </row>
    <row r="301" spans="1:10">
      <c r="A301" s="5">
        <v>300</v>
      </c>
      <c r="B301" s="5" t="s">
        <v>991</v>
      </c>
      <c r="C301" s="5" t="s">
        <v>155</v>
      </c>
      <c r="D301" s="5" t="s">
        <v>2064</v>
      </c>
      <c r="E301" s="5" t="s">
        <v>2065</v>
      </c>
      <c r="F301" s="5" t="s">
        <v>2066</v>
      </c>
      <c r="G301" s="5" t="s">
        <v>1012</v>
      </c>
      <c r="J301" s="5" t="s">
        <v>3378</v>
      </c>
    </row>
    <row r="302" spans="1:10">
      <c r="A302" s="5">
        <v>301</v>
      </c>
      <c r="B302" s="5" t="s">
        <v>991</v>
      </c>
      <c r="C302" s="5" t="s">
        <v>155</v>
      </c>
      <c r="D302" s="5" t="s">
        <v>2067</v>
      </c>
      <c r="E302" s="5" t="s">
        <v>2068</v>
      </c>
      <c r="F302" s="5" t="s">
        <v>2069</v>
      </c>
      <c r="G302" s="5" t="s">
        <v>1632</v>
      </c>
      <c r="H302" s="5" t="s">
        <v>2070</v>
      </c>
      <c r="J302" s="5" t="s">
        <v>3378</v>
      </c>
    </row>
    <row r="303" spans="1:10">
      <c r="A303" s="5">
        <v>302</v>
      </c>
      <c r="B303" s="5" t="s">
        <v>991</v>
      </c>
      <c r="C303" s="5" t="s">
        <v>155</v>
      </c>
      <c r="D303" s="5" t="s">
        <v>2071</v>
      </c>
      <c r="E303" s="5" t="s">
        <v>2072</v>
      </c>
      <c r="F303" s="5" t="s">
        <v>2073</v>
      </c>
      <c r="G303" s="5" t="s">
        <v>1012</v>
      </c>
      <c r="J303" s="5" t="s">
        <v>3378</v>
      </c>
    </row>
    <row r="304" spans="1:10">
      <c r="A304" s="5">
        <v>303</v>
      </c>
      <c r="B304" s="5" t="s">
        <v>991</v>
      </c>
      <c r="C304" s="5" t="s">
        <v>155</v>
      </c>
      <c r="D304" s="5" t="s">
        <v>2074</v>
      </c>
      <c r="E304" s="5" t="s">
        <v>2075</v>
      </c>
      <c r="F304" s="5" t="s">
        <v>2076</v>
      </c>
      <c r="G304" s="5" t="s">
        <v>1263</v>
      </c>
      <c r="H304" s="5" t="s">
        <v>2077</v>
      </c>
      <c r="J304" s="5" t="s">
        <v>3378</v>
      </c>
    </row>
    <row r="305" spans="1:10">
      <c r="A305" s="5">
        <v>304</v>
      </c>
      <c r="B305" s="5" t="s">
        <v>991</v>
      </c>
      <c r="C305" s="5" t="s">
        <v>155</v>
      </c>
      <c r="D305" s="5" t="s">
        <v>2078</v>
      </c>
      <c r="E305" s="5" t="s">
        <v>2079</v>
      </c>
      <c r="F305" s="5" t="s">
        <v>2080</v>
      </c>
      <c r="G305" s="5" t="s">
        <v>2081</v>
      </c>
      <c r="H305" s="5" t="s">
        <v>2082</v>
      </c>
      <c r="J305" s="5" t="s">
        <v>3378</v>
      </c>
    </row>
    <row r="306" spans="1:10">
      <c r="A306" s="5">
        <v>305</v>
      </c>
      <c r="B306" s="5" t="s">
        <v>991</v>
      </c>
      <c r="C306" s="5" t="s">
        <v>155</v>
      </c>
      <c r="D306" s="5" t="s">
        <v>2083</v>
      </c>
      <c r="E306" s="5" t="s">
        <v>2084</v>
      </c>
      <c r="F306" s="5" t="s">
        <v>2085</v>
      </c>
      <c r="G306" s="5" t="s">
        <v>1042</v>
      </c>
      <c r="H306" s="5" t="s">
        <v>2086</v>
      </c>
      <c r="J306" s="5" t="s">
        <v>3378</v>
      </c>
    </row>
    <row r="307" spans="1:10">
      <c r="A307" s="5">
        <v>306</v>
      </c>
      <c r="B307" s="5" t="s">
        <v>991</v>
      </c>
      <c r="C307" s="5" t="s">
        <v>155</v>
      </c>
      <c r="D307" s="5" t="s">
        <v>2087</v>
      </c>
      <c r="E307" s="5" t="s">
        <v>2088</v>
      </c>
      <c r="F307" s="5" t="s">
        <v>2089</v>
      </c>
      <c r="G307" s="5" t="s">
        <v>1046</v>
      </c>
      <c r="H307" s="5" t="s">
        <v>2090</v>
      </c>
      <c r="J307" s="5" t="s">
        <v>3378</v>
      </c>
    </row>
    <row r="308" spans="1:10">
      <c r="A308" s="5">
        <v>307</v>
      </c>
      <c r="B308" s="5" t="s">
        <v>991</v>
      </c>
      <c r="C308" s="5" t="s">
        <v>155</v>
      </c>
      <c r="D308" s="5" t="s">
        <v>2091</v>
      </c>
      <c r="E308" s="5" t="s">
        <v>2092</v>
      </c>
      <c r="F308" s="5" t="s">
        <v>2093</v>
      </c>
      <c r="G308" s="5" t="s">
        <v>1263</v>
      </c>
      <c r="H308" s="5" t="s">
        <v>2094</v>
      </c>
      <c r="J308" s="5" t="s">
        <v>3378</v>
      </c>
    </row>
    <row r="309" spans="1:10">
      <c r="A309" s="5">
        <v>308</v>
      </c>
      <c r="B309" s="5" t="s">
        <v>991</v>
      </c>
      <c r="C309" s="5" t="s">
        <v>155</v>
      </c>
      <c r="D309" s="5" t="s">
        <v>2095</v>
      </c>
      <c r="E309" s="5" t="s">
        <v>2096</v>
      </c>
      <c r="F309" s="5" t="s">
        <v>2097</v>
      </c>
      <c r="G309" s="5" t="s">
        <v>1460</v>
      </c>
      <c r="H309" s="5" t="s">
        <v>2098</v>
      </c>
      <c r="J309" s="5" t="s">
        <v>3378</v>
      </c>
    </row>
    <row r="310" spans="1:10">
      <c r="A310" s="5">
        <v>309</v>
      </c>
      <c r="B310" s="5" t="s">
        <v>991</v>
      </c>
      <c r="C310" s="5" t="s">
        <v>155</v>
      </c>
      <c r="D310" s="5" t="s">
        <v>2099</v>
      </c>
      <c r="E310" s="5" t="s">
        <v>2100</v>
      </c>
      <c r="F310" s="5" t="s">
        <v>2101</v>
      </c>
      <c r="G310" s="5" t="s">
        <v>1460</v>
      </c>
      <c r="H310" s="5" t="s">
        <v>2102</v>
      </c>
      <c r="J310" s="5" t="s">
        <v>3378</v>
      </c>
    </row>
    <row r="311" spans="1:10">
      <c r="A311" s="5">
        <v>310</v>
      </c>
      <c r="B311" s="5" t="s">
        <v>991</v>
      </c>
      <c r="C311" s="5" t="s">
        <v>155</v>
      </c>
      <c r="D311" s="5" t="s">
        <v>2103</v>
      </c>
      <c r="E311" s="5" t="s">
        <v>2104</v>
      </c>
      <c r="F311" s="5" t="s">
        <v>2105</v>
      </c>
      <c r="G311" s="5" t="s">
        <v>1336</v>
      </c>
      <c r="J311" s="5" t="s">
        <v>3378</v>
      </c>
    </row>
    <row r="312" spans="1:10">
      <c r="A312" s="5">
        <v>311</v>
      </c>
      <c r="B312" s="5" t="s">
        <v>991</v>
      </c>
      <c r="C312" s="5" t="s">
        <v>155</v>
      </c>
      <c r="D312" s="5" t="s">
        <v>2106</v>
      </c>
      <c r="E312" s="5" t="s">
        <v>2107</v>
      </c>
      <c r="F312" s="5" t="s">
        <v>2108</v>
      </c>
      <c r="G312" s="5" t="s">
        <v>1251</v>
      </c>
      <c r="H312" s="5" t="s">
        <v>2109</v>
      </c>
      <c r="J312" s="5" t="s">
        <v>3378</v>
      </c>
    </row>
    <row r="313" spans="1:10">
      <c r="A313" s="5">
        <v>312</v>
      </c>
      <c r="B313" s="5" t="s">
        <v>991</v>
      </c>
      <c r="C313" s="5" t="s">
        <v>155</v>
      </c>
      <c r="D313" s="5" t="s">
        <v>2110</v>
      </c>
      <c r="E313" s="5" t="s">
        <v>2111</v>
      </c>
      <c r="F313" s="5" t="s">
        <v>2112</v>
      </c>
      <c r="G313" s="5" t="s">
        <v>1030</v>
      </c>
      <c r="H313" s="5" t="s">
        <v>2113</v>
      </c>
      <c r="J313" s="5" t="s">
        <v>3378</v>
      </c>
    </row>
    <row r="314" spans="1:10">
      <c r="A314" s="5">
        <v>313</v>
      </c>
      <c r="B314" s="5" t="s">
        <v>991</v>
      </c>
      <c r="C314" s="5" t="s">
        <v>155</v>
      </c>
      <c r="D314" s="5" t="s">
        <v>2114</v>
      </c>
      <c r="E314" s="5" t="s">
        <v>2115</v>
      </c>
      <c r="F314" s="5" t="s">
        <v>2116</v>
      </c>
      <c r="G314" s="5" t="s">
        <v>1021</v>
      </c>
      <c r="J314" s="5" t="s">
        <v>3378</v>
      </c>
    </row>
    <row r="315" spans="1:10">
      <c r="A315" s="5">
        <v>314</v>
      </c>
      <c r="B315" s="5" t="s">
        <v>991</v>
      </c>
      <c r="C315" s="5" t="s">
        <v>155</v>
      </c>
      <c r="D315" s="5" t="s">
        <v>2117</v>
      </c>
      <c r="E315" s="5" t="s">
        <v>2118</v>
      </c>
      <c r="F315" s="5" t="s">
        <v>2119</v>
      </c>
      <c r="G315" s="5" t="s">
        <v>1021</v>
      </c>
      <c r="H315" s="5" t="s">
        <v>2120</v>
      </c>
      <c r="J315" s="5" t="s">
        <v>3378</v>
      </c>
    </row>
    <row r="316" spans="1:10">
      <c r="A316" s="5">
        <v>315</v>
      </c>
      <c r="B316" s="5" t="s">
        <v>991</v>
      </c>
      <c r="C316" s="5" t="s">
        <v>155</v>
      </c>
      <c r="D316" s="5" t="s">
        <v>2121</v>
      </c>
      <c r="E316" s="5" t="s">
        <v>2122</v>
      </c>
      <c r="F316" s="5" t="s">
        <v>2123</v>
      </c>
      <c r="G316" s="5" t="s">
        <v>1029</v>
      </c>
      <c r="J316" s="5" t="s">
        <v>3378</v>
      </c>
    </row>
    <row r="317" spans="1:10">
      <c r="A317" s="5">
        <v>316</v>
      </c>
      <c r="B317" s="5" t="s">
        <v>991</v>
      </c>
      <c r="C317" s="5" t="s">
        <v>155</v>
      </c>
      <c r="D317" s="5" t="s">
        <v>2124</v>
      </c>
      <c r="E317" s="5" t="s">
        <v>2125</v>
      </c>
      <c r="F317" s="5" t="s">
        <v>2126</v>
      </c>
      <c r="G317" s="5" t="s">
        <v>2127</v>
      </c>
      <c r="J317" s="5" t="s">
        <v>3378</v>
      </c>
    </row>
    <row r="318" spans="1:10">
      <c r="A318" s="5">
        <v>317</v>
      </c>
      <c r="B318" s="5" t="s">
        <v>991</v>
      </c>
      <c r="C318" s="5" t="s">
        <v>155</v>
      </c>
      <c r="D318" s="5" t="s">
        <v>2128</v>
      </c>
      <c r="E318" s="5" t="s">
        <v>2129</v>
      </c>
      <c r="F318" s="5" t="s">
        <v>2130</v>
      </c>
      <c r="G318" s="5" t="s">
        <v>1356</v>
      </c>
      <c r="J318" s="5" t="s">
        <v>3378</v>
      </c>
    </row>
    <row r="319" spans="1:10">
      <c r="A319" s="5">
        <v>318</v>
      </c>
      <c r="B319" s="5" t="s">
        <v>991</v>
      </c>
      <c r="C319" s="5" t="s">
        <v>155</v>
      </c>
      <c r="D319" s="5" t="s">
        <v>2131</v>
      </c>
      <c r="E319" s="5" t="s">
        <v>2132</v>
      </c>
      <c r="F319" s="5" t="s">
        <v>2133</v>
      </c>
      <c r="G319" s="5" t="s">
        <v>1077</v>
      </c>
      <c r="J319" s="5" t="s">
        <v>3378</v>
      </c>
    </row>
    <row r="320" spans="1:10">
      <c r="A320" s="5">
        <v>319</v>
      </c>
      <c r="B320" s="5" t="s">
        <v>991</v>
      </c>
      <c r="C320" s="5" t="s">
        <v>155</v>
      </c>
      <c r="D320" s="5" t="s">
        <v>2134</v>
      </c>
      <c r="E320" s="5" t="s">
        <v>2135</v>
      </c>
      <c r="F320" s="5" t="s">
        <v>2136</v>
      </c>
      <c r="G320" s="5" t="s">
        <v>1251</v>
      </c>
      <c r="J320" s="5" t="s">
        <v>3378</v>
      </c>
    </row>
    <row r="321" spans="1:10">
      <c r="A321" s="5">
        <v>320</v>
      </c>
      <c r="B321" s="5" t="s">
        <v>991</v>
      </c>
      <c r="C321" s="5" t="s">
        <v>155</v>
      </c>
      <c r="D321" s="5" t="s">
        <v>2137</v>
      </c>
      <c r="E321" s="5" t="s">
        <v>2138</v>
      </c>
      <c r="F321" s="5" t="s">
        <v>2139</v>
      </c>
      <c r="G321" s="5" t="s">
        <v>1077</v>
      </c>
      <c r="J321" s="5" t="s">
        <v>3378</v>
      </c>
    </row>
    <row r="322" spans="1:10">
      <c r="A322" s="5">
        <v>321</v>
      </c>
      <c r="B322" s="5" t="s">
        <v>991</v>
      </c>
      <c r="C322" s="5" t="s">
        <v>155</v>
      </c>
      <c r="D322" s="5" t="s">
        <v>2140</v>
      </c>
      <c r="E322" s="5" t="s">
        <v>2141</v>
      </c>
      <c r="F322" s="5" t="s">
        <v>2142</v>
      </c>
      <c r="G322" s="5" t="s">
        <v>1263</v>
      </c>
      <c r="J322" s="5" t="s">
        <v>3378</v>
      </c>
    </row>
    <row r="323" spans="1:10">
      <c r="A323" s="5">
        <v>322</v>
      </c>
      <c r="B323" s="5" t="s">
        <v>991</v>
      </c>
      <c r="C323" s="5" t="s">
        <v>155</v>
      </c>
      <c r="D323" s="5" t="s">
        <v>2143</v>
      </c>
      <c r="E323" s="5" t="s">
        <v>2144</v>
      </c>
      <c r="F323" s="5" t="s">
        <v>2145</v>
      </c>
      <c r="G323" s="5" t="s">
        <v>1042</v>
      </c>
      <c r="J323" s="5" t="s">
        <v>3378</v>
      </c>
    </row>
    <row r="324" spans="1:10">
      <c r="A324" s="5">
        <v>323</v>
      </c>
      <c r="B324" s="5" t="s">
        <v>991</v>
      </c>
      <c r="C324" s="5" t="s">
        <v>155</v>
      </c>
      <c r="D324" s="5" t="s">
        <v>2146</v>
      </c>
      <c r="E324" s="5" t="s">
        <v>2147</v>
      </c>
      <c r="F324" s="5" t="s">
        <v>2148</v>
      </c>
      <c r="G324" s="5" t="s">
        <v>1042</v>
      </c>
      <c r="J324" s="5" t="s">
        <v>3378</v>
      </c>
    </row>
    <row r="325" spans="1:10">
      <c r="A325" s="5">
        <v>324</v>
      </c>
      <c r="B325" s="5" t="s">
        <v>991</v>
      </c>
      <c r="C325" s="5" t="s">
        <v>155</v>
      </c>
      <c r="D325" s="5" t="s">
        <v>2149</v>
      </c>
      <c r="E325" s="5" t="s">
        <v>2150</v>
      </c>
      <c r="F325" s="5" t="s">
        <v>2151</v>
      </c>
      <c r="G325" s="5" t="s">
        <v>1077</v>
      </c>
      <c r="J325" s="5" t="s">
        <v>3378</v>
      </c>
    </row>
    <row r="326" spans="1:10">
      <c r="A326" s="5">
        <v>325</v>
      </c>
      <c r="B326" s="5" t="s">
        <v>991</v>
      </c>
      <c r="C326" s="5" t="s">
        <v>155</v>
      </c>
      <c r="D326" s="5" t="s">
        <v>2152</v>
      </c>
      <c r="E326" s="5" t="s">
        <v>2153</v>
      </c>
      <c r="F326" s="5" t="s">
        <v>2154</v>
      </c>
      <c r="G326" s="5" t="s">
        <v>2155</v>
      </c>
      <c r="H326" s="5" t="s">
        <v>2156</v>
      </c>
      <c r="J326" s="5" t="s">
        <v>3378</v>
      </c>
    </row>
    <row r="327" spans="1:10">
      <c r="A327" s="5">
        <v>326</v>
      </c>
      <c r="B327" s="5" t="s">
        <v>991</v>
      </c>
      <c r="C327" s="5" t="s">
        <v>155</v>
      </c>
      <c r="D327" s="5" t="s">
        <v>2157</v>
      </c>
      <c r="E327" s="5" t="s">
        <v>2158</v>
      </c>
      <c r="F327" s="5" t="s">
        <v>2159</v>
      </c>
      <c r="G327" s="5" t="s">
        <v>1356</v>
      </c>
      <c r="J327" s="5" t="s">
        <v>3378</v>
      </c>
    </row>
    <row r="328" spans="1:10">
      <c r="A328" s="5">
        <v>327</v>
      </c>
      <c r="B328" s="5" t="s">
        <v>991</v>
      </c>
      <c r="C328" s="5" t="s">
        <v>155</v>
      </c>
      <c r="D328" s="5" t="s">
        <v>2160</v>
      </c>
      <c r="E328" s="5" t="s">
        <v>2161</v>
      </c>
      <c r="F328" s="5" t="s">
        <v>2162</v>
      </c>
      <c r="G328" s="5" t="s">
        <v>1042</v>
      </c>
      <c r="J328" s="5" t="s">
        <v>3378</v>
      </c>
    </row>
    <row r="329" spans="1:10">
      <c r="A329" s="5">
        <v>328</v>
      </c>
      <c r="B329" s="5" t="s">
        <v>991</v>
      </c>
      <c r="C329" s="5" t="s">
        <v>155</v>
      </c>
      <c r="D329" s="5" t="s">
        <v>2163</v>
      </c>
      <c r="E329" s="5" t="s">
        <v>2164</v>
      </c>
      <c r="F329" s="5" t="s">
        <v>2165</v>
      </c>
      <c r="G329" s="5" t="s">
        <v>1714</v>
      </c>
      <c r="J329" s="5" t="s">
        <v>3378</v>
      </c>
    </row>
    <row r="330" spans="1:10">
      <c r="A330" s="5">
        <v>329</v>
      </c>
      <c r="B330" s="5" t="s">
        <v>991</v>
      </c>
      <c r="C330" s="5" t="s">
        <v>155</v>
      </c>
      <c r="D330" s="5" t="s">
        <v>2166</v>
      </c>
      <c r="E330" s="5" t="s">
        <v>2167</v>
      </c>
      <c r="F330" s="5" t="s">
        <v>2168</v>
      </c>
      <c r="G330" s="5" t="s">
        <v>1029</v>
      </c>
      <c r="J330" s="5" t="s">
        <v>3378</v>
      </c>
    </row>
    <row r="331" spans="1:10">
      <c r="A331" s="5">
        <v>330</v>
      </c>
      <c r="B331" s="5" t="s">
        <v>991</v>
      </c>
      <c r="C331" s="5" t="s">
        <v>155</v>
      </c>
      <c r="D331" s="5" t="s">
        <v>2169</v>
      </c>
      <c r="E331" s="5" t="s">
        <v>2170</v>
      </c>
      <c r="F331" s="5" t="s">
        <v>2171</v>
      </c>
      <c r="G331" s="5" t="s">
        <v>1356</v>
      </c>
      <c r="J331" s="5" t="s">
        <v>3378</v>
      </c>
    </row>
    <row r="332" spans="1:10">
      <c r="A332" s="5">
        <v>331</v>
      </c>
      <c r="B332" s="5" t="s">
        <v>991</v>
      </c>
      <c r="C332" s="5" t="s">
        <v>155</v>
      </c>
      <c r="D332" s="5" t="s">
        <v>2172</v>
      </c>
      <c r="E332" s="5" t="s">
        <v>2173</v>
      </c>
      <c r="F332" s="5" t="s">
        <v>2174</v>
      </c>
      <c r="G332" s="5" t="s">
        <v>1470</v>
      </c>
      <c r="J332" s="5" t="s">
        <v>3378</v>
      </c>
    </row>
    <row r="333" spans="1:10">
      <c r="A333" s="5">
        <v>332</v>
      </c>
      <c r="B333" s="5" t="s">
        <v>991</v>
      </c>
      <c r="C333" s="5" t="s">
        <v>155</v>
      </c>
      <c r="D333" s="5" t="s">
        <v>2175</v>
      </c>
      <c r="E333" s="5" t="s">
        <v>2176</v>
      </c>
      <c r="F333" s="5" t="s">
        <v>2177</v>
      </c>
      <c r="G333" s="5" t="s">
        <v>1077</v>
      </c>
      <c r="J333" s="5" t="s">
        <v>3378</v>
      </c>
    </row>
    <row r="334" spans="1:10">
      <c r="A334" s="5">
        <v>333</v>
      </c>
      <c r="B334" s="5" t="s">
        <v>991</v>
      </c>
      <c r="C334" s="5" t="s">
        <v>155</v>
      </c>
      <c r="D334" s="5" t="s">
        <v>2178</v>
      </c>
      <c r="E334" s="5" t="s">
        <v>2179</v>
      </c>
      <c r="F334" s="5" t="s">
        <v>2180</v>
      </c>
      <c r="G334" s="5" t="s">
        <v>1356</v>
      </c>
      <c r="J334" s="5" t="s">
        <v>3378</v>
      </c>
    </row>
    <row r="335" spans="1:10">
      <c r="A335" s="5">
        <v>334</v>
      </c>
      <c r="B335" s="5" t="s">
        <v>991</v>
      </c>
      <c r="C335" s="5" t="s">
        <v>155</v>
      </c>
      <c r="D335" s="5" t="s">
        <v>2181</v>
      </c>
      <c r="E335" s="5" t="s">
        <v>2182</v>
      </c>
      <c r="F335" s="5" t="s">
        <v>2183</v>
      </c>
      <c r="G335" s="5" t="s">
        <v>1255</v>
      </c>
      <c r="J335" s="5" t="s">
        <v>3378</v>
      </c>
    </row>
    <row r="336" spans="1:10">
      <c r="A336" s="5">
        <v>335</v>
      </c>
      <c r="B336" s="5" t="s">
        <v>991</v>
      </c>
      <c r="C336" s="5" t="s">
        <v>155</v>
      </c>
      <c r="D336" s="5" t="s">
        <v>2184</v>
      </c>
      <c r="E336" s="5" t="s">
        <v>2185</v>
      </c>
      <c r="F336" s="5" t="s">
        <v>2186</v>
      </c>
      <c r="G336" s="5" t="s">
        <v>1182</v>
      </c>
      <c r="J336" s="5" t="s">
        <v>3378</v>
      </c>
    </row>
    <row r="337" spans="1:10">
      <c r="A337" s="5">
        <v>336</v>
      </c>
      <c r="B337" s="5" t="s">
        <v>991</v>
      </c>
      <c r="C337" s="5" t="s">
        <v>155</v>
      </c>
      <c r="D337" s="5" t="s">
        <v>2187</v>
      </c>
      <c r="E337" s="5" t="s">
        <v>2188</v>
      </c>
      <c r="F337" s="5" t="s">
        <v>2189</v>
      </c>
      <c r="G337" s="5" t="s">
        <v>1470</v>
      </c>
      <c r="J337" s="5" t="s">
        <v>3378</v>
      </c>
    </row>
    <row r="338" spans="1:10">
      <c r="A338" s="5">
        <v>337</v>
      </c>
      <c r="B338" s="5" t="s">
        <v>991</v>
      </c>
      <c r="C338" s="5" t="s">
        <v>155</v>
      </c>
      <c r="D338" s="5" t="s">
        <v>2190</v>
      </c>
      <c r="E338" s="5" t="s">
        <v>2191</v>
      </c>
      <c r="F338" s="5" t="s">
        <v>2192</v>
      </c>
      <c r="G338" s="5" t="s">
        <v>1029</v>
      </c>
      <c r="J338" s="5" t="s">
        <v>3378</v>
      </c>
    </row>
    <row r="339" spans="1:10">
      <c r="A339" s="5">
        <v>338</v>
      </c>
      <c r="B339" s="5" t="s">
        <v>991</v>
      </c>
      <c r="C339" s="5" t="s">
        <v>155</v>
      </c>
      <c r="D339" s="5" t="s">
        <v>2193</v>
      </c>
      <c r="E339" s="5" t="s">
        <v>2194</v>
      </c>
      <c r="F339" s="5" t="s">
        <v>2195</v>
      </c>
      <c r="G339" s="5" t="s">
        <v>1038</v>
      </c>
      <c r="J339" s="5" t="s">
        <v>3378</v>
      </c>
    </row>
    <row r="340" spans="1:10">
      <c r="A340" s="5">
        <v>339</v>
      </c>
      <c r="B340" s="5" t="s">
        <v>991</v>
      </c>
      <c r="C340" s="5" t="s">
        <v>155</v>
      </c>
      <c r="D340" s="5" t="s">
        <v>2196</v>
      </c>
      <c r="E340" s="5" t="s">
        <v>2197</v>
      </c>
      <c r="F340" s="5" t="s">
        <v>2198</v>
      </c>
      <c r="G340" s="5" t="s">
        <v>1470</v>
      </c>
      <c r="J340" s="5" t="s">
        <v>3378</v>
      </c>
    </row>
    <row r="341" spans="1:10">
      <c r="A341" s="5">
        <v>340</v>
      </c>
      <c r="B341" s="5" t="s">
        <v>991</v>
      </c>
      <c r="C341" s="5" t="s">
        <v>155</v>
      </c>
      <c r="D341" s="5" t="s">
        <v>2199</v>
      </c>
      <c r="E341" s="5" t="s">
        <v>2200</v>
      </c>
      <c r="F341" s="5" t="s">
        <v>2201</v>
      </c>
      <c r="G341" s="5" t="s">
        <v>1356</v>
      </c>
      <c r="J341" s="5" t="s">
        <v>3378</v>
      </c>
    </row>
    <row r="342" spans="1:10">
      <c r="A342" s="5">
        <v>341</v>
      </c>
      <c r="B342" s="5" t="s">
        <v>991</v>
      </c>
      <c r="C342" s="5" t="s">
        <v>155</v>
      </c>
      <c r="D342" s="5" t="s">
        <v>2202</v>
      </c>
      <c r="E342" s="5" t="s">
        <v>2203</v>
      </c>
      <c r="F342" s="5" t="s">
        <v>2204</v>
      </c>
      <c r="G342" s="5" t="s">
        <v>2205</v>
      </c>
      <c r="J342" s="5" t="s">
        <v>3378</v>
      </c>
    </row>
    <row r="343" spans="1:10">
      <c r="A343" s="5">
        <v>342</v>
      </c>
      <c r="B343" s="5" t="s">
        <v>991</v>
      </c>
      <c r="C343" s="5" t="s">
        <v>155</v>
      </c>
      <c r="D343" s="5" t="s">
        <v>2206</v>
      </c>
      <c r="E343" s="5" t="s">
        <v>2207</v>
      </c>
      <c r="F343" s="5" t="s">
        <v>2208</v>
      </c>
      <c r="G343" s="5" t="s">
        <v>1054</v>
      </c>
      <c r="J343" s="5" t="s">
        <v>3378</v>
      </c>
    </row>
    <row r="344" spans="1:10">
      <c r="A344" s="5">
        <v>343</v>
      </c>
      <c r="B344" s="5" t="s">
        <v>991</v>
      </c>
      <c r="C344" s="5" t="s">
        <v>155</v>
      </c>
      <c r="D344" s="5" t="s">
        <v>2209</v>
      </c>
      <c r="E344" s="5" t="s">
        <v>2210</v>
      </c>
      <c r="F344" s="5" t="s">
        <v>2211</v>
      </c>
      <c r="G344" s="5" t="s">
        <v>1182</v>
      </c>
      <c r="J344" s="5" t="s">
        <v>3378</v>
      </c>
    </row>
    <row r="345" spans="1:10">
      <c r="A345" s="5">
        <v>344</v>
      </c>
      <c r="B345" s="5" t="s">
        <v>991</v>
      </c>
      <c r="C345" s="5" t="s">
        <v>155</v>
      </c>
      <c r="D345" s="5" t="s">
        <v>2212</v>
      </c>
      <c r="E345" s="5" t="s">
        <v>2213</v>
      </c>
      <c r="F345" s="5" t="s">
        <v>2214</v>
      </c>
      <c r="G345" s="5" t="s">
        <v>1042</v>
      </c>
      <c r="J345" s="5" t="s">
        <v>3378</v>
      </c>
    </row>
    <row r="346" spans="1:10">
      <c r="A346" s="5">
        <v>345</v>
      </c>
      <c r="B346" s="5" t="s">
        <v>991</v>
      </c>
      <c r="C346" s="5" t="s">
        <v>155</v>
      </c>
      <c r="D346" s="5" t="s">
        <v>2215</v>
      </c>
      <c r="E346" s="5" t="s">
        <v>2216</v>
      </c>
      <c r="F346" s="5" t="s">
        <v>2217</v>
      </c>
      <c r="G346" s="5" t="s">
        <v>1029</v>
      </c>
      <c r="J346" s="5" t="s">
        <v>3378</v>
      </c>
    </row>
    <row r="347" spans="1:10">
      <c r="A347" s="5">
        <v>346</v>
      </c>
      <c r="B347" s="5" t="s">
        <v>991</v>
      </c>
      <c r="C347" s="5" t="s">
        <v>155</v>
      </c>
      <c r="D347" s="5" t="s">
        <v>2218</v>
      </c>
      <c r="E347" s="5" t="s">
        <v>2219</v>
      </c>
      <c r="F347" s="5" t="s">
        <v>2220</v>
      </c>
      <c r="G347" s="5" t="s">
        <v>1470</v>
      </c>
      <c r="J347" s="5" t="s">
        <v>3378</v>
      </c>
    </row>
    <row r="348" spans="1:10">
      <c r="A348" s="5">
        <v>347</v>
      </c>
      <c r="B348" s="5" t="s">
        <v>991</v>
      </c>
      <c r="C348" s="5" t="s">
        <v>155</v>
      </c>
      <c r="D348" s="5" t="s">
        <v>2221</v>
      </c>
      <c r="E348" s="5" t="s">
        <v>2222</v>
      </c>
      <c r="F348" s="5" t="s">
        <v>2223</v>
      </c>
      <c r="G348" s="5" t="s">
        <v>1042</v>
      </c>
      <c r="J348" s="5" t="s">
        <v>3378</v>
      </c>
    </row>
    <row r="349" spans="1:10">
      <c r="A349" s="5">
        <v>348</v>
      </c>
      <c r="B349" s="5" t="s">
        <v>991</v>
      </c>
      <c r="C349" s="5" t="s">
        <v>155</v>
      </c>
      <c r="D349" s="5" t="s">
        <v>2224</v>
      </c>
      <c r="E349" s="5" t="s">
        <v>2225</v>
      </c>
      <c r="F349" s="5" t="s">
        <v>2226</v>
      </c>
      <c r="G349" s="5" t="s">
        <v>1029</v>
      </c>
      <c r="J349" s="5" t="s">
        <v>3378</v>
      </c>
    </row>
    <row r="350" spans="1:10">
      <c r="A350" s="5">
        <v>349</v>
      </c>
      <c r="B350" s="5" t="s">
        <v>991</v>
      </c>
      <c r="C350" s="5" t="s">
        <v>155</v>
      </c>
      <c r="D350" s="5" t="s">
        <v>2227</v>
      </c>
      <c r="E350" s="5" t="s">
        <v>2228</v>
      </c>
      <c r="F350" s="5" t="s">
        <v>2229</v>
      </c>
      <c r="G350" s="5" t="s">
        <v>1398</v>
      </c>
      <c r="J350" s="5" t="s">
        <v>3378</v>
      </c>
    </row>
    <row r="351" spans="1:10">
      <c r="A351" s="5">
        <v>350</v>
      </c>
      <c r="B351" s="5" t="s">
        <v>991</v>
      </c>
      <c r="C351" s="5" t="s">
        <v>155</v>
      </c>
      <c r="D351" s="5" t="s">
        <v>2230</v>
      </c>
      <c r="E351" s="5" t="s">
        <v>2231</v>
      </c>
      <c r="F351" s="5" t="s">
        <v>998</v>
      </c>
      <c r="G351" s="5" t="s">
        <v>1165</v>
      </c>
      <c r="J351" s="5" t="s">
        <v>3378</v>
      </c>
    </row>
    <row r="352" spans="1:10">
      <c r="A352" s="5">
        <v>351</v>
      </c>
      <c r="B352" s="5" t="s">
        <v>991</v>
      </c>
      <c r="C352" s="5" t="s">
        <v>155</v>
      </c>
      <c r="D352" s="5" t="s">
        <v>2232</v>
      </c>
      <c r="E352" s="5" t="s">
        <v>2233</v>
      </c>
      <c r="F352" s="5" t="s">
        <v>1101</v>
      </c>
      <c r="G352" s="5" t="s">
        <v>2234</v>
      </c>
      <c r="H352" s="5" t="s">
        <v>1102</v>
      </c>
      <c r="J352" s="5" t="s">
        <v>3378</v>
      </c>
    </row>
    <row r="353" spans="1:10">
      <c r="A353" s="5">
        <v>352</v>
      </c>
      <c r="B353" s="5" t="s">
        <v>991</v>
      </c>
      <c r="C353" s="5" t="s">
        <v>155</v>
      </c>
      <c r="D353" s="5" t="s">
        <v>2235</v>
      </c>
      <c r="E353" s="5" t="s">
        <v>2236</v>
      </c>
      <c r="F353" s="5" t="s">
        <v>2237</v>
      </c>
      <c r="G353" s="5" t="s">
        <v>1263</v>
      </c>
      <c r="J353" s="5" t="s">
        <v>3378</v>
      </c>
    </row>
    <row r="354" spans="1:10">
      <c r="A354" s="5">
        <v>353</v>
      </c>
      <c r="B354" s="5" t="s">
        <v>991</v>
      </c>
      <c r="C354" s="5" t="s">
        <v>155</v>
      </c>
      <c r="D354" s="5" t="s">
        <v>2238</v>
      </c>
      <c r="E354" s="5" t="s">
        <v>2239</v>
      </c>
      <c r="F354" s="5" t="s">
        <v>2240</v>
      </c>
      <c r="G354" s="5" t="s">
        <v>1405</v>
      </c>
      <c r="J354" s="5" t="s">
        <v>3378</v>
      </c>
    </row>
    <row r="355" spans="1:10">
      <c r="A355" s="5">
        <v>354</v>
      </c>
      <c r="B355" s="5" t="s">
        <v>991</v>
      </c>
      <c r="C355" s="5" t="s">
        <v>155</v>
      </c>
      <c r="D355" s="5" t="s">
        <v>2241</v>
      </c>
      <c r="E355" s="5" t="s">
        <v>2242</v>
      </c>
      <c r="F355" s="5" t="s">
        <v>2243</v>
      </c>
      <c r="G355" s="5" t="s">
        <v>1029</v>
      </c>
      <c r="J355" s="5" t="s">
        <v>3378</v>
      </c>
    </row>
    <row r="356" spans="1:10">
      <c r="A356" s="5">
        <v>355</v>
      </c>
      <c r="B356" s="5" t="s">
        <v>991</v>
      </c>
      <c r="C356" s="5" t="s">
        <v>155</v>
      </c>
      <c r="D356" s="5" t="s">
        <v>2244</v>
      </c>
      <c r="E356" s="5" t="s">
        <v>2245</v>
      </c>
      <c r="F356" s="5" t="s">
        <v>2246</v>
      </c>
      <c r="G356" s="5" t="s">
        <v>1042</v>
      </c>
      <c r="J356" s="5" t="s">
        <v>3378</v>
      </c>
    </row>
    <row r="357" spans="1:10">
      <c r="A357" s="5">
        <v>356</v>
      </c>
      <c r="B357" s="5" t="s">
        <v>991</v>
      </c>
      <c r="C357" s="5" t="s">
        <v>155</v>
      </c>
      <c r="D357" s="5" t="s">
        <v>2247</v>
      </c>
      <c r="E357" s="5" t="s">
        <v>2248</v>
      </c>
      <c r="F357" s="5" t="s">
        <v>2249</v>
      </c>
      <c r="G357" s="5" t="s">
        <v>1077</v>
      </c>
      <c r="J357" s="5" t="s">
        <v>3378</v>
      </c>
    </row>
    <row r="358" spans="1:10">
      <c r="A358" s="5">
        <v>357</v>
      </c>
      <c r="B358" s="5" t="s">
        <v>991</v>
      </c>
      <c r="C358" s="5" t="s">
        <v>155</v>
      </c>
      <c r="D358" s="5" t="s">
        <v>2250</v>
      </c>
      <c r="E358" s="5" t="s">
        <v>2251</v>
      </c>
      <c r="F358" s="5" t="s">
        <v>2252</v>
      </c>
      <c r="G358" s="5" t="s">
        <v>1054</v>
      </c>
      <c r="J358" s="5" t="s">
        <v>3378</v>
      </c>
    </row>
    <row r="359" spans="1:10">
      <c r="A359" s="5">
        <v>358</v>
      </c>
      <c r="B359" s="5" t="s">
        <v>991</v>
      </c>
      <c r="C359" s="5" t="s">
        <v>155</v>
      </c>
      <c r="D359" s="5" t="s">
        <v>2253</v>
      </c>
      <c r="E359" s="5" t="s">
        <v>2254</v>
      </c>
      <c r="F359" s="5" t="s">
        <v>2255</v>
      </c>
      <c r="G359" s="5" t="s">
        <v>1413</v>
      </c>
      <c r="J359" s="5" t="s">
        <v>3378</v>
      </c>
    </row>
    <row r="360" spans="1:10">
      <c r="A360" s="5">
        <v>359</v>
      </c>
      <c r="B360" s="5" t="s">
        <v>991</v>
      </c>
      <c r="C360" s="5" t="s">
        <v>155</v>
      </c>
      <c r="D360" s="5" t="s">
        <v>2256</v>
      </c>
      <c r="E360" s="5" t="s">
        <v>2257</v>
      </c>
      <c r="F360" s="5" t="s">
        <v>2258</v>
      </c>
      <c r="G360" s="5" t="s">
        <v>1116</v>
      </c>
      <c r="H360" s="5" t="s">
        <v>2259</v>
      </c>
      <c r="J360" s="5" t="s">
        <v>3378</v>
      </c>
    </row>
    <row r="361" spans="1:10">
      <c r="A361" s="5">
        <v>360</v>
      </c>
      <c r="B361" s="5" t="s">
        <v>991</v>
      </c>
      <c r="C361" s="5" t="s">
        <v>155</v>
      </c>
      <c r="D361" s="5" t="s">
        <v>2260</v>
      </c>
      <c r="E361" s="5" t="s">
        <v>2261</v>
      </c>
      <c r="F361" s="5" t="s">
        <v>2262</v>
      </c>
      <c r="G361" s="5" t="s">
        <v>1182</v>
      </c>
      <c r="J361" s="5" t="s">
        <v>3378</v>
      </c>
    </row>
    <row r="362" spans="1:10">
      <c r="A362" s="5">
        <v>361</v>
      </c>
      <c r="B362" s="5" t="s">
        <v>991</v>
      </c>
      <c r="C362" s="5" t="s">
        <v>155</v>
      </c>
      <c r="D362" s="5" t="s">
        <v>2263</v>
      </c>
      <c r="E362" s="5" t="s">
        <v>2264</v>
      </c>
      <c r="F362" s="5" t="s">
        <v>2265</v>
      </c>
      <c r="G362" s="5" t="s">
        <v>1493</v>
      </c>
      <c r="J362" s="5" t="s">
        <v>3378</v>
      </c>
    </row>
    <row r="363" spans="1:10">
      <c r="A363" s="5">
        <v>362</v>
      </c>
      <c r="B363" s="5" t="s">
        <v>991</v>
      </c>
      <c r="C363" s="5" t="s">
        <v>155</v>
      </c>
      <c r="D363" s="5" t="s">
        <v>2266</v>
      </c>
      <c r="E363" s="5" t="s">
        <v>2267</v>
      </c>
      <c r="F363" s="5" t="s">
        <v>2268</v>
      </c>
      <c r="G363" s="5" t="s">
        <v>1054</v>
      </c>
      <c r="J363" s="5" t="s">
        <v>3378</v>
      </c>
    </row>
    <row r="364" spans="1:10">
      <c r="A364" s="5">
        <v>363</v>
      </c>
      <c r="B364" s="5" t="s">
        <v>991</v>
      </c>
      <c r="C364" s="5" t="s">
        <v>155</v>
      </c>
      <c r="D364" s="5" t="s">
        <v>2269</v>
      </c>
      <c r="E364" s="5" t="s">
        <v>2270</v>
      </c>
      <c r="F364" s="5" t="s">
        <v>2271</v>
      </c>
      <c r="G364" s="5" t="s">
        <v>1493</v>
      </c>
      <c r="H364" s="5" t="s">
        <v>1904</v>
      </c>
      <c r="J364" s="5" t="s">
        <v>3378</v>
      </c>
    </row>
    <row r="365" spans="1:10">
      <c r="A365" s="5">
        <v>364</v>
      </c>
      <c r="B365" s="5" t="s">
        <v>991</v>
      </c>
      <c r="C365" s="5" t="s">
        <v>155</v>
      </c>
      <c r="D365" s="5" t="s">
        <v>2272</v>
      </c>
      <c r="E365" s="5" t="s">
        <v>2273</v>
      </c>
      <c r="F365" s="5" t="s">
        <v>2274</v>
      </c>
      <c r="G365" s="5" t="s">
        <v>1714</v>
      </c>
      <c r="H365" s="5" t="s">
        <v>2275</v>
      </c>
      <c r="J365" s="5" t="s">
        <v>3378</v>
      </c>
    </row>
    <row r="366" spans="1:10">
      <c r="A366" s="5">
        <v>365</v>
      </c>
      <c r="B366" s="5" t="s">
        <v>991</v>
      </c>
      <c r="C366" s="5" t="s">
        <v>155</v>
      </c>
      <c r="D366" s="5" t="s">
        <v>2276</v>
      </c>
      <c r="E366" s="5" t="s">
        <v>2277</v>
      </c>
      <c r="F366" s="5" t="s">
        <v>2278</v>
      </c>
      <c r="G366" s="5" t="s">
        <v>1029</v>
      </c>
      <c r="H366" s="5" t="s">
        <v>2279</v>
      </c>
      <c r="J366" s="5" t="s">
        <v>3378</v>
      </c>
    </row>
    <row r="367" spans="1:10">
      <c r="A367" s="5">
        <v>366</v>
      </c>
      <c r="B367" s="5" t="s">
        <v>991</v>
      </c>
      <c r="C367" s="5" t="s">
        <v>155</v>
      </c>
      <c r="D367" s="5" t="s">
        <v>2280</v>
      </c>
      <c r="E367" s="5" t="s">
        <v>2281</v>
      </c>
      <c r="F367" s="5" t="s">
        <v>2282</v>
      </c>
      <c r="G367" s="5" t="s">
        <v>1029</v>
      </c>
      <c r="J367" s="5" t="s">
        <v>3378</v>
      </c>
    </row>
    <row r="368" spans="1:10">
      <c r="A368" s="5">
        <v>367</v>
      </c>
      <c r="B368" s="5" t="s">
        <v>991</v>
      </c>
      <c r="C368" s="5" t="s">
        <v>155</v>
      </c>
      <c r="D368" s="5" t="s">
        <v>2283</v>
      </c>
      <c r="E368" s="5" t="s">
        <v>2284</v>
      </c>
      <c r="F368" s="5" t="s">
        <v>2285</v>
      </c>
      <c r="G368" s="5" t="s">
        <v>1054</v>
      </c>
      <c r="J368" s="5" t="s">
        <v>3378</v>
      </c>
    </row>
    <row r="369" spans="1:10">
      <c r="A369" s="5">
        <v>368</v>
      </c>
      <c r="B369" s="5" t="s">
        <v>991</v>
      </c>
      <c r="C369" s="5" t="s">
        <v>155</v>
      </c>
      <c r="D369" s="5" t="s">
        <v>2286</v>
      </c>
      <c r="E369" s="5" t="s">
        <v>2287</v>
      </c>
      <c r="F369" s="5" t="s">
        <v>2288</v>
      </c>
      <c r="G369" s="5" t="s">
        <v>1116</v>
      </c>
      <c r="H369" s="5" t="s">
        <v>2289</v>
      </c>
      <c r="J369" s="5" t="s">
        <v>3378</v>
      </c>
    </row>
    <row r="370" spans="1:10">
      <c r="A370" s="5">
        <v>369</v>
      </c>
      <c r="B370" s="5" t="s">
        <v>991</v>
      </c>
      <c r="C370" s="5" t="s">
        <v>155</v>
      </c>
      <c r="D370" s="5" t="s">
        <v>2290</v>
      </c>
      <c r="E370" s="5" t="s">
        <v>2291</v>
      </c>
      <c r="F370" s="5" t="s">
        <v>2292</v>
      </c>
      <c r="G370" s="5" t="s">
        <v>1054</v>
      </c>
      <c r="H370" s="5" t="s">
        <v>2293</v>
      </c>
      <c r="J370" s="5" t="s">
        <v>3378</v>
      </c>
    </row>
    <row r="371" spans="1:10">
      <c r="A371" s="5">
        <v>370</v>
      </c>
      <c r="B371" s="5" t="s">
        <v>991</v>
      </c>
      <c r="C371" s="5" t="s">
        <v>155</v>
      </c>
      <c r="D371" s="5" t="s">
        <v>2294</v>
      </c>
      <c r="E371" s="5" t="s">
        <v>2295</v>
      </c>
      <c r="F371" s="5" t="s">
        <v>2296</v>
      </c>
      <c r="G371" s="5" t="s">
        <v>1089</v>
      </c>
      <c r="J371" s="5" t="s">
        <v>3378</v>
      </c>
    </row>
    <row r="372" spans="1:10">
      <c r="A372" s="5">
        <v>371</v>
      </c>
      <c r="B372" s="5" t="s">
        <v>991</v>
      </c>
      <c r="C372" s="5" t="s">
        <v>155</v>
      </c>
      <c r="D372" s="5" t="s">
        <v>2297</v>
      </c>
      <c r="E372" s="5" t="s">
        <v>2298</v>
      </c>
      <c r="F372" s="5" t="s">
        <v>2299</v>
      </c>
      <c r="G372" s="5" t="s">
        <v>1452</v>
      </c>
      <c r="J372" s="5" t="s">
        <v>3378</v>
      </c>
    </row>
    <row r="373" spans="1:10">
      <c r="A373" s="5">
        <v>372</v>
      </c>
      <c r="B373" s="5" t="s">
        <v>991</v>
      </c>
      <c r="C373" s="5" t="s">
        <v>155</v>
      </c>
      <c r="D373" s="5" t="s">
        <v>2300</v>
      </c>
      <c r="E373" s="5" t="s">
        <v>2301</v>
      </c>
      <c r="F373" s="5" t="s">
        <v>2302</v>
      </c>
      <c r="G373" s="5" t="s">
        <v>1452</v>
      </c>
      <c r="H373" s="5" t="s">
        <v>2303</v>
      </c>
      <c r="J373" s="5" t="s">
        <v>3378</v>
      </c>
    </row>
    <row r="374" spans="1:10">
      <c r="A374" s="5">
        <v>373</v>
      </c>
      <c r="B374" s="5" t="s">
        <v>991</v>
      </c>
      <c r="C374" s="5" t="s">
        <v>155</v>
      </c>
      <c r="D374" s="5" t="s">
        <v>2304</v>
      </c>
      <c r="E374" s="5" t="s">
        <v>2305</v>
      </c>
      <c r="F374" s="5" t="s">
        <v>2306</v>
      </c>
      <c r="G374" s="5" t="s">
        <v>1356</v>
      </c>
      <c r="H374" s="5" t="s">
        <v>2307</v>
      </c>
      <c r="J374" s="5" t="s">
        <v>3378</v>
      </c>
    </row>
    <row r="375" spans="1:10">
      <c r="A375" s="5">
        <v>374</v>
      </c>
      <c r="B375" s="5" t="s">
        <v>991</v>
      </c>
      <c r="C375" s="5" t="s">
        <v>155</v>
      </c>
      <c r="D375" s="5" t="s">
        <v>2308</v>
      </c>
      <c r="E375" s="5" t="s">
        <v>2309</v>
      </c>
      <c r="F375" s="5" t="s">
        <v>2310</v>
      </c>
      <c r="G375" s="5" t="s">
        <v>1182</v>
      </c>
      <c r="J375" s="5" t="s">
        <v>3378</v>
      </c>
    </row>
    <row r="376" spans="1:10">
      <c r="A376" s="5">
        <v>375</v>
      </c>
      <c r="B376" s="5" t="s">
        <v>991</v>
      </c>
      <c r="C376" s="5" t="s">
        <v>155</v>
      </c>
      <c r="D376" s="5" t="s">
        <v>2311</v>
      </c>
      <c r="E376" s="5" t="s">
        <v>2312</v>
      </c>
      <c r="F376" s="5" t="s">
        <v>2313</v>
      </c>
      <c r="G376" s="5" t="s">
        <v>1029</v>
      </c>
      <c r="J376" s="5" t="s">
        <v>3378</v>
      </c>
    </row>
    <row r="377" spans="1:10">
      <c r="A377" s="5">
        <v>376</v>
      </c>
      <c r="B377" s="5" t="s">
        <v>991</v>
      </c>
      <c r="C377" s="5" t="s">
        <v>155</v>
      </c>
      <c r="D377" s="5" t="s">
        <v>2314</v>
      </c>
      <c r="E377" s="5" t="s">
        <v>2315</v>
      </c>
      <c r="F377" s="5" t="s">
        <v>2316</v>
      </c>
      <c r="G377" s="5" t="s">
        <v>1054</v>
      </c>
      <c r="J377" s="5" t="s">
        <v>3378</v>
      </c>
    </row>
    <row r="378" spans="1:10">
      <c r="A378" s="5">
        <v>377</v>
      </c>
      <c r="B378" s="5" t="s">
        <v>991</v>
      </c>
      <c r="C378" s="5" t="s">
        <v>155</v>
      </c>
      <c r="D378" s="5" t="s">
        <v>2317</v>
      </c>
      <c r="E378" s="5" t="s">
        <v>2318</v>
      </c>
      <c r="F378" s="5" t="s">
        <v>2319</v>
      </c>
      <c r="G378" s="5" t="s">
        <v>1352</v>
      </c>
      <c r="J378" s="5" t="s">
        <v>3378</v>
      </c>
    </row>
    <row r="379" spans="1:10">
      <c r="A379" s="5">
        <v>378</v>
      </c>
      <c r="B379" s="5" t="s">
        <v>991</v>
      </c>
      <c r="C379" s="5" t="s">
        <v>155</v>
      </c>
      <c r="D379" s="5" t="s">
        <v>2320</v>
      </c>
      <c r="E379" s="5" t="s">
        <v>2321</v>
      </c>
      <c r="F379" s="5" t="s">
        <v>2322</v>
      </c>
      <c r="G379" s="5" t="s">
        <v>1251</v>
      </c>
      <c r="H379" s="5" t="s">
        <v>2323</v>
      </c>
      <c r="J379" s="5" t="s">
        <v>3378</v>
      </c>
    </row>
    <row r="380" spans="1:10">
      <c r="A380" s="5">
        <v>379</v>
      </c>
      <c r="B380" s="5" t="s">
        <v>991</v>
      </c>
      <c r="C380" s="5" t="s">
        <v>155</v>
      </c>
      <c r="D380" s="5" t="s">
        <v>2324</v>
      </c>
      <c r="E380" s="5" t="s">
        <v>2325</v>
      </c>
      <c r="F380" s="5" t="s">
        <v>2326</v>
      </c>
      <c r="G380" s="5" t="s">
        <v>1062</v>
      </c>
      <c r="J380" s="5" t="s">
        <v>3378</v>
      </c>
    </row>
    <row r="381" spans="1:10">
      <c r="A381" s="5">
        <v>380</v>
      </c>
      <c r="B381" s="5" t="s">
        <v>991</v>
      </c>
      <c r="C381" s="5" t="s">
        <v>155</v>
      </c>
      <c r="D381" s="5" t="s">
        <v>2327</v>
      </c>
      <c r="E381" s="5" t="s">
        <v>2328</v>
      </c>
      <c r="F381" s="5" t="s">
        <v>2329</v>
      </c>
      <c r="G381" s="5" t="s">
        <v>1515</v>
      </c>
      <c r="J381" s="5" t="s">
        <v>3378</v>
      </c>
    </row>
    <row r="382" spans="1:10">
      <c r="A382" s="5">
        <v>381</v>
      </c>
      <c r="B382" s="5" t="s">
        <v>991</v>
      </c>
      <c r="C382" s="5" t="s">
        <v>155</v>
      </c>
      <c r="D382" s="5" t="s">
        <v>2330</v>
      </c>
      <c r="E382" s="5" t="s">
        <v>2331</v>
      </c>
      <c r="F382" s="5" t="s">
        <v>2332</v>
      </c>
      <c r="G382" s="5" t="s">
        <v>1077</v>
      </c>
      <c r="J382" s="5" t="s">
        <v>3378</v>
      </c>
    </row>
    <row r="383" spans="1:10">
      <c r="A383" s="5">
        <v>382</v>
      </c>
      <c r="B383" s="5" t="s">
        <v>991</v>
      </c>
      <c r="C383" s="5" t="s">
        <v>155</v>
      </c>
      <c r="D383" s="5" t="s">
        <v>2333</v>
      </c>
      <c r="E383" s="5" t="s">
        <v>2334</v>
      </c>
      <c r="F383" s="5" t="s">
        <v>2335</v>
      </c>
      <c r="G383" s="5" t="s">
        <v>1062</v>
      </c>
      <c r="J383" s="5" t="s">
        <v>3378</v>
      </c>
    </row>
    <row r="384" spans="1:10">
      <c r="A384" s="5">
        <v>383</v>
      </c>
      <c r="B384" s="5" t="s">
        <v>991</v>
      </c>
      <c r="C384" s="5" t="s">
        <v>155</v>
      </c>
      <c r="D384" s="5" t="s">
        <v>2336</v>
      </c>
      <c r="E384" s="5" t="s">
        <v>2337</v>
      </c>
      <c r="F384" s="5" t="s">
        <v>2335</v>
      </c>
      <c r="G384" s="5" t="s">
        <v>1054</v>
      </c>
      <c r="J384" s="5" t="s">
        <v>3378</v>
      </c>
    </row>
    <row r="385" spans="1:10">
      <c r="A385" s="5">
        <v>384</v>
      </c>
      <c r="B385" s="5" t="s">
        <v>991</v>
      </c>
      <c r="C385" s="5" t="s">
        <v>155</v>
      </c>
      <c r="D385" s="5" t="s">
        <v>2338</v>
      </c>
      <c r="E385" s="5" t="s">
        <v>2339</v>
      </c>
      <c r="F385" s="5" t="s">
        <v>2335</v>
      </c>
      <c r="G385" s="5" t="s">
        <v>2340</v>
      </c>
      <c r="J385" s="5" t="s">
        <v>3378</v>
      </c>
    </row>
    <row r="386" spans="1:10">
      <c r="A386" s="5">
        <v>385</v>
      </c>
      <c r="B386" s="5" t="s">
        <v>991</v>
      </c>
      <c r="C386" s="5" t="s">
        <v>155</v>
      </c>
      <c r="D386" s="5" t="s">
        <v>2341</v>
      </c>
      <c r="E386" s="5" t="s">
        <v>2342</v>
      </c>
      <c r="F386" s="5" t="s">
        <v>2335</v>
      </c>
      <c r="G386" s="5" t="s">
        <v>2343</v>
      </c>
      <c r="J386" s="5" t="s">
        <v>3378</v>
      </c>
    </row>
    <row r="387" spans="1:10">
      <c r="A387" s="5">
        <v>386</v>
      </c>
      <c r="B387" s="5" t="s">
        <v>991</v>
      </c>
      <c r="C387" s="5" t="s">
        <v>155</v>
      </c>
      <c r="D387" s="5" t="s">
        <v>2344</v>
      </c>
      <c r="E387" s="5" t="s">
        <v>2345</v>
      </c>
      <c r="F387" s="5" t="s">
        <v>2335</v>
      </c>
      <c r="G387" s="5" t="s">
        <v>2346</v>
      </c>
      <c r="J387" s="5" t="s">
        <v>3378</v>
      </c>
    </row>
    <row r="388" spans="1:10">
      <c r="A388" s="5">
        <v>387</v>
      </c>
      <c r="B388" s="5" t="s">
        <v>991</v>
      </c>
      <c r="C388" s="5" t="s">
        <v>155</v>
      </c>
      <c r="D388" s="5" t="s">
        <v>2347</v>
      </c>
      <c r="E388" s="5" t="s">
        <v>2348</v>
      </c>
      <c r="F388" s="5" t="s">
        <v>2335</v>
      </c>
      <c r="G388" s="5" t="s">
        <v>2349</v>
      </c>
      <c r="J388" s="5" t="s">
        <v>3378</v>
      </c>
    </row>
    <row r="389" spans="1:10">
      <c r="A389" s="5">
        <v>388</v>
      </c>
      <c r="B389" s="5" t="s">
        <v>991</v>
      </c>
      <c r="C389" s="5" t="s">
        <v>155</v>
      </c>
      <c r="D389" s="5" t="s">
        <v>2350</v>
      </c>
      <c r="E389" s="5" t="s">
        <v>2351</v>
      </c>
      <c r="F389" s="5" t="s">
        <v>2335</v>
      </c>
      <c r="G389" s="5" t="s">
        <v>2352</v>
      </c>
      <c r="J389" s="5" t="s">
        <v>3378</v>
      </c>
    </row>
    <row r="390" spans="1:10">
      <c r="A390" s="5">
        <v>389</v>
      </c>
      <c r="B390" s="5" t="s">
        <v>991</v>
      </c>
      <c r="C390" s="5" t="s">
        <v>155</v>
      </c>
      <c r="D390" s="5" t="s">
        <v>2353</v>
      </c>
      <c r="E390" s="5" t="s">
        <v>2354</v>
      </c>
      <c r="F390" s="5" t="s">
        <v>2335</v>
      </c>
      <c r="G390" s="5" t="s">
        <v>2355</v>
      </c>
      <c r="J390" s="5" t="s">
        <v>3378</v>
      </c>
    </row>
    <row r="391" spans="1:10">
      <c r="A391" s="5">
        <v>390</v>
      </c>
      <c r="B391" s="5" t="s">
        <v>991</v>
      </c>
      <c r="C391" s="5" t="s">
        <v>155</v>
      </c>
      <c r="D391" s="5" t="s">
        <v>2356</v>
      </c>
      <c r="E391" s="5" t="s">
        <v>2357</v>
      </c>
      <c r="F391" s="5" t="s">
        <v>2335</v>
      </c>
      <c r="G391" s="5" t="s">
        <v>2358</v>
      </c>
      <c r="J391" s="5" t="s">
        <v>3378</v>
      </c>
    </row>
    <row r="392" spans="1:10">
      <c r="A392" s="5">
        <v>391</v>
      </c>
      <c r="B392" s="5" t="s">
        <v>991</v>
      </c>
      <c r="C392" s="5" t="s">
        <v>155</v>
      </c>
      <c r="D392" s="5" t="s">
        <v>2359</v>
      </c>
      <c r="E392" s="5" t="s">
        <v>2360</v>
      </c>
      <c r="F392" s="5" t="s">
        <v>2335</v>
      </c>
      <c r="G392" s="5" t="s">
        <v>2361</v>
      </c>
      <c r="J392" s="5" t="s">
        <v>3378</v>
      </c>
    </row>
    <row r="393" spans="1:10">
      <c r="A393" s="5">
        <v>392</v>
      </c>
      <c r="B393" s="5" t="s">
        <v>991</v>
      </c>
      <c r="C393" s="5" t="s">
        <v>155</v>
      </c>
      <c r="D393" s="5" t="s">
        <v>2363</v>
      </c>
      <c r="E393" s="5" t="s">
        <v>2364</v>
      </c>
      <c r="F393" s="5" t="s">
        <v>2362</v>
      </c>
      <c r="G393" s="5" t="s">
        <v>1339</v>
      </c>
      <c r="H393" s="5" t="s">
        <v>2365</v>
      </c>
      <c r="J393" s="5" t="s">
        <v>3378</v>
      </c>
    </row>
    <row r="394" spans="1:10">
      <c r="A394" s="5">
        <v>393</v>
      </c>
      <c r="B394" s="5" t="s">
        <v>991</v>
      </c>
      <c r="C394" s="5" t="s">
        <v>155</v>
      </c>
      <c r="D394" s="5" t="s">
        <v>2366</v>
      </c>
      <c r="E394" s="5" t="s">
        <v>2367</v>
      </c>
      <c r="F394" s="5" t="s">
        <v>2362</v>
      </c>
      <c r="G394" s="5" t="s">
        <v>2368</v>
      </c>
      <c r="H394" s="5" t="s">
        <v>2365</v>
      </c>
      <c r="J394" s="5" t="s">
        <v>3378</v>
      </c>
    </row>
    <row r="395" spans="1:10">
      <c r="A395" s="5">
        <v>394</v>
      </c>
      <c r="B395" s="5" t="s">
        <v>991</v>
      </c>
      <c r="C395" s="5" t="s">
        <v>155</v>
      </c>
      <c r="D395" s="5" t="s">
        <v>2369</v>
      </c>
      <c r="E395" s="5" t="s">
        <v>2370</v>
      </c>
      <c r="F395" s="5" t="s">
        <v>2371</v>
      </c>
      <c r="G395" s="5" t="s">
        <v>1413</v>
      </c>
      <c r="J395" s="5" t="s">
        <v>3378</v>
      </c>
    </row>
    <row r="396" spans="1:10">
      <c r="A396" s="5">
        <v>395</v>
      </c>
      <c r="B396" s="5" t="s">
        <v>991</v>
      </c>
      <c r="C396" s="5" t="s">
        <v>155</v>
      </c>
      <c r="D396" s="5" t="s">
        <v>2372</v>
      </c>
      <c r="E396" s="5" t="s">
        <v>2373</v>
      </c>
      <c r="F396" s="5" t="s">
        <v>2374</v>
      </c>
      <c r="G396" s="5" t="s">
        <v>1255</v>
      </c>
      <c r="H396" s="5" t="s">
        <v>2375</v>
      </c>
      <c r="J396" s="5" t="s">
        <v>3378</v>
      </c>
    </row>
    <row r="397" spans="1:10">
      <c r="A397" s="5">
        <v>396</v>
      </c>
      <c r="B397" s="5" t="s">
        <v>991</v>
      </c>
      <c r="C397" s="5" t="s">
        <v>155</v>
      </c>
      <c r="D397" s="5" t="s">
        <v>2376</v>
      </c>
      <c r="E397" s="5" t="s">
        <v>2377</v>
      </c>
      <c r="F397" s="5" t="s">
        <v>2378</v>
      </c>
      <c r="G397" s="5" t="s">
        <v>1263</v>
      </c>
      <c r="H397" s="5" t="s">
        <v>1098</v>
      </c>
      <c r="J397" s="5" t="s">
        <v>3378</v>
      </c>
    </row>
    <row r="398" spans="1:10">
      <c r="A398" s="5">
        <v>397</v>
      </c>
      <c r="B398" s="5" t="s">
        <v>991</v>
      </c>
      <c r="C398" s="5" t="s">
        <v>155</v>
      </c>
      <c r="D398" s="5" t="s">
        <v>2379</v>
      </c>
      <c r="E398" s="5" t="s">
        <v>2380</v>
      </c>
      <c r="F398" s="5" t="s">
        <v>2381</v>
      </c>
      <c r="G398" s="5" t="s">
        <v>1470</v>
      </c>
      <c r="J398" s="5" t="s">
        <v>3378</v>
      </c>
    </row>
    <row r="399" spans="1:10">
      <c r="A399" s="5">
        <v>398</v>
      </c>
      <c r="B399" s="5" t="s">
        <v>991</v>
      </c>
      <c r="C399" s="5" t="s">
        <v>155</v>
      </c>
      <c r="D399" s="5" t="s">
        <v>2382</v>
      </c>
      <c r="E399" s="5" t="s">
        <v>2383</v>
      </c>
      <c r="F399" s="5" t="s">
        <v>2384</v>
      </c>
      <c r="G399" s="5" t="s">
        <v>1050</v>
      </c>
      <c r="H399" s="5" t="s">
        <v>2385</v>
      </c>
      <c r="J399" s="5" t="s">
        <v>3378</v>
      </c>
    </row>
    <row r="400" spans="1:10">
      <c r="A400" s="5">
        <v>399</v>
      </c>
      <c r="B400" s="5" t="s">
        <v>991</v>
      </c>
      <c r="C400" s="5" t="s">
        <v>155</v>
      </c>
      <c r="D400" s="5" t="s">
        <v>2386</v>
      </c>
      <c r="E400" s="5" t="s">
        <v>2387</v>
      </c>
      <c r="F400" s="5" t="s">
        <v>2388</v>
      </c>
      <c r="G400" s="5" t="s">
        <v>1390</v>
      </c>
      <c r="J400" s="5" t="s">
        <v>3378</v>
      </c>
    </row>
    <row r="401" spans="1:10">
      <c r="A401" s="5">
        <v>400</v>
      </c>
      <c r="B401" s="5" t="s">
        <v>991</v>
      </c>
      <c r="C401" s="5" t="s">
        <v>155</v>
      </c>
      <c r="D401" s="5" t="s">
        <v>2391</v>
      </c>
      <c r="E401" s="5" t="s">
        <v>2389</v>
      </c>
      <c r="F401" s="5" t="s">
        <v>2390</v>
      </c>
      <c r="G401" s="5" t="s">
        <v>1182</v>
      </c>
      <c r="J401" s="5" t="s">
        <v>3378</v>
      </c>
    </row>
    <row r="402" spans="1:10">
      <c r="A402" s="5">
        <v>401</v>
      </c>
      <c r="B402" s="5" t="s">
        <v>991</v>
      </c>
      <c r="C402" s="5" t="s">
        <v>155</v>
      </c>
      <c r="D402" s="5" t="s">
        <v>2392</v>
      </c>
      <c r="E402" s="5" t="s">
        <v>2393</v>
      </c>
      <c r="F402" s="5" t="s">
        <v>2394</v>
      </c>
      <c r="G402" s="5" t="s">
        <v>2395</v>
      </c>
      <c r="J402" s="5" t="s">
        <v>3378</v>
      </c>
    </row>
    <row r="403" spans="1:10">
      <c r="A403" s="5">
        <v>402</v>
      </c>
      <c r="B403" s="5" t="s">
        <v>991</v>
      </c>
      <c r="C403" s="5" t="s">
        <v>155</v>
      </c>
      <c r="D403" s="5" t="s">
        <v>2396</v>
      </c>
      <c r="E403" s="5" t="s">
        <v>2397</v>
      </c>
      <c r="F403" s="5" t="s">
        <v>2398</v>
      </c>
      <c r="G403" s="5" t="s">
        <v>1828</v>
      </c>
      <c r="J403" s="5" t="s">
        <v>3378</v>
      </c>
    </row>
    <row r="404" spans="1:10">
      <c r="A404" s="5">
        <v>403</v>
      </c>
      <c r="B404" s="5" t="s">
        <v>991</v>
      </c>
      <c r="C404" s="5" t="s">
        <v>155</v>
      </c>
      <c r="D404" s="5" t="s">
        <v>2399</v>
      </c>
      <c r="E404" s="5" t="s">
        <v>2400</v>
      </c>
      <c r="F404" s="5" t="s">
        <v>2401</v>
      </c>
      <c r="G404" s="5" t="s">
        <v>1336</v>
      </c>
      <c r="J404" s="5" t="s">
        <v>3378</v>
      </c>
    </row>
    <row r="405" spans="1:10">
      <c r="A405" s="5">
        <v>404</v>
      </c>
      <c r="B405" s="5" t="s">
        <v>991</v>
      </c>
      <c r="C405" s="5" t="s">
        <v>155</v>
      </c>
      <c r="D405" s="5" t="s">
        <v>2402</v>
      </c>
      <c r="E405" s="5" t="s">
        <v>2403</v>
      </c>
      <c r="F405" s="5" t="s">
        <v>2404</v>
      </c>
      <c r="G405" s="5" t="s">
        <v>1515</v>
      </c>
      <c r="J405" s="5" t="s">
        <v>3378</v>
      </c>
    </row>
    <row r="406" spans="1:10">
      <c r="A406" s="5">
        <v>405</v>
      </c>
      <c r="B406" s="5" t="s">
        <v>991</v>
      </c>
      <c r="C406" s="5" t="s">
        <v>155</v>
      </c>
      <c r="D406" s="5" t="s">
        <v>2406</v>
      </c>
      <c r="E406" s="5" t="s">
        <v>2407</v>
      </c>
      <c r="F406" s="5" t="s">
        <v>2408</v>
      </c>
      <c r="G406" s="5" t="s">
        <v>1077</v>
      </c>
      <c r="H406" s="5" t="s">
        <v>2409</v>
      </c>
      <c r="J406" s="5" t="s">
        <v>3378</v>
      </c>
    </row>
    <row r="407" spans="1:10">
      <c r="A407" s="5">
        <v>406</v>
      </c>
      <c r="B407" s="5" t="s">
        <v>991</v>
      </c>
      <c r="C407" s="5" t="s">
        <v>155</v>
      </c>
      <c r="D407" s="5" t="s">
        <v>2410</v>
      </c>
      <c r="E407" s="5" t="s">
        <v>2411</v>
      </c>
      <c r="F407" s="5" t="s">
        <v>2412</v>
      </c>
      <c r="G407" s="5" t="s">
        <v>1714</v>
      </c>
      <c r="J407" s="5" t="s">
        <v>3378</v>
      </c>
    </row>
    <row r="408" spans="1:10">
      <c r="A408" s="5">
        <v>407</v>
      </c>
      <c r="B408" s="5" t="s">
        <v>991</v>
      </c>
      <c r="C408" s="5" t="s">
        <v>155</v>
      </c>
      <c r="D408" s="5" t="s">
        <v>2413</v>
      </c>
      <c r="E408" s="5" t="s">
        <v>2414</v>
      </c>
      <c r="F408" s="5" t="s">
        <v>2415</v>
      </c>
      <c r="G408" s="5" t="s">
        <v>1476</v>
      </c>
      <c r="J408" s="5" t="s">
        <v>3378</v>
      </c>
    </row>
    <row r="409" spans="1:10">
      <c r="A409" s="5">
        <v>408</v>
      </c>
      <c r="B409" s="5" t="s">
        <v>991</v>
      </c>
      <c r="C409" s="5" t="s">
        <v>155</v>
      </c>
      <c r="D409" s="5" t="s">
        <v>2416</v>
      </c>
      <c r="E409" s="5" t="s">
        <v>2417</v>
      </c>
      <c r="F409" s="5" t="s">
        <v>2418</v>
      </c>
      <c r="G409" s="5" t="s">
        <v>2006</v>
      </c>
      <c r="J409" s="5" t="s">
        <v>3378</v>
      </c>
    </row>
    <row r="410" spans="1:10">
      <c r="A410" s="5">
        <v>409</v>
      </c>
      <c r="B410" s="5" t="s">
        <v>991</v>
      </c>
      <c r="C410" s="5" t="s">
        <v>155</v>
      </c>
      <c r="D410" s="5" t="s">
        <v>2419</v>
      </c>
      <c r="E410" s="5" t="s">
        <v>2420</v>
      </c>
      <c r="F410" s="5" t="s">
        <v>2421</v>
      </c>
      <c r="G410" s="5" t="s">
        <v>1433</v>
      </c>
      <c r="J410" s="5" t="s">
        <v>3378</v>
      </c>
    </row>
    <row r="411" spans="1:10">
      <c r="A411" s="5">
        <v>410</v>
      </c>
      <c r="B411" s="5" t="s">
        <v>991</v>
      </c>
      <c r="C411" s="5" t="s">
        <v>155</v>
      </c>
      <c r="D411" s="5" t="s">
        <v>2422</v>
      </c>
      <c r="E411" s="5" t="s">
        <v>2423</v>
      </c>
      <c r="F411" s="5" t="s">
        <v>2424</v>
      </c>
      <c r="G411" s="5" t="s">
        <v>1042</v>
      </c>
      <c r="H411" s="5" t="s">
        <v>1409</v>
      </c>
      <c r="J411" s="5" t="s">
        <v>3378</v>
      </c>
    </row>
    <row r="412" spans="1:10">
      <c r="A412" s="5">
        <v>411</v>
      </c>
      <c r="B412" s="5" t="s">
        <v>991</v>
      </c>
      <c r="C412" s="5" t="s">
        <v>155</v>
      </c>
      <c r="D412" s="5" t="s">
        <v>2425</v>
      </c>
      <c r="E412" s="5" t="s">
        <v>2426</v>
      </c>
      <c r="F412" s="5" t="s">
        <v>2427</v>
      </c>
      <c r="G412" s="5" t="s">
        <v>1050</v>
      </c>
      <c r="J412" s="5" t="s">
        <v>3378</v>
      </c>
    </row>
    <row r="413" spans="1:10">
      <c r="A413" s="5">
        <v>412</v>
      </c>
      <c r="B413" s="5" t="s">
        <v>991</v>
      </c>
      <c r="C413" s="5" t="s">
        <v>155</v>
      </c>
      <c r="D413" s="5" t="s">
        <v>2428</v>
      </c>
      <c r="E413" s="5" t="s">
        <v>2429</v>
      </c>
      <c r="F413" s="5" t="s">
        <v>2430</v>
      </c>
      <c r="G413" s="5" t="s">
        <v>1054</v>
      </c>
      <c r="H413" s="5" t="s">
        <v>1840</v>
      </c>
      <c r="J413" s="5" t="s">
        <v>3378</v>
      </c>
    </row>
    <row r="414" spans="1:10">
      <c r="A414" s="5">
        <v>413</v>
      </c>
      <c r="B414" s="5" t="s">
        <v>991</v>
      </c>
      <c r="C414" s="5" t="s">
        <v>155</v>
      </c>
      <c r="D414" s="5" t="s">
        <v>2431</v>
      </c>
      <c r="E414" s="5" t="s">
        <v>2432</v>
      </c>
      <c r="F414" s="5" t="s">
        <v>2433</v>
      </c>
      <c r="G414" s="5" t="s">
        <v>1042</v>
      </c>
      <c r="H414" s="5" t="s">
        <v>2434</v>
      </c>
      <c r="J414" s="5" t="s">
        <v>3378</v>
      </c>
    </row>
    <row r="415" spans="1:10">
      <c r="A415" s="5">
        <v>414</v>
      </c>
      <c r="B415" s="5" t="s">
        <v>991</v>
      </c>
      <c r="C415" s="5" t="s">
        <v>155</v>
      </c>
      <c r="D415" s="5" t="s">
        <v>2435</v>
      </c>
      <c r="E415" s="5" t="s">
        <v>2436</v>
      </c>
      <c r="F415" s="5" t="s">
        <v>2437</v>
      </c>
      <c r="G415" s="5" t="s">
        <v>1515</v>
      </c>
      <c r="J415" s="5" t="s">
        <v>3378</v>
      </c>
    </row>
    <row r="416" spans="1:10">
      <c r="A416" s="5">
        <v>415</v>
      </c>
      <c r="B416" s="5" t="s">
        <v>991</v>
      </c>
      <c r="C416" s="5" t="s">
        <v>155</v>
      </c>
      <c r="D416" s="5" t="s">
        <v>2438</v>
      </c>
      <c r="E416" s="5" t="s">
        <v>2439</v>
      </c>
      <c r="F416" s="5" t="s">
        <v>2440</v>
      </c>
      <c r="G416" s="5" t="s">
        <v>1470</v>
      </c>
      <c r="H416" s="5" t="s">
        <v>1724</v>
      </c>
      <c r="J416" s="5" t="s">
        <v>3378</v>
      </c>
    </row>
    <row r="417" spans="1:10">
      <c r="A417" s="5">
        <v>416</v>
      </c>
      <c r="B417" s="5" t="s">
        <v>991</v>
      </c>
      <c r="C417" s="5" t="s">
        <v>155</v>
      </c>
      <c r="D417" s="5" t="s">
        <v>2441</v>
      </c>
      <c r="E417" s="5" t="s">
        <v>2442</v>
      </c>
      <c r="F417" s="5" t="s">
        <v>2443</v>
      </c>
      <c r="G417" s="5" t="s">
        <v>1515</v>
      </c>
      <c r="J417" s="5" t="s">
        <v>3378</v>
      </c>
    </row>
    <row r="418" spans="1:10">
      <c r="A418" s="5">
        <v>417</v>
      </c>
      <c r="B418" s="5" t="s">
        <v>991</v>
      </c>
      <c r="C418" s="5" t="s">
        <v>155</v>
      </c>
      <c r="D418" s="5" t="s">
        <v>2444</v>
      </c>
      <c r="E418" s="5" t="s">
        <v>2445</v>
      </c>
      <c r="F418" s="5" t="s">
        <v>2446</v>
      </c>
      <c r="G418" s="5" t="s">
        <v>1251</v>
      </c>
      <c r="H418" s="5" t="s">
        <v>2447</v>
      </c>
      <c r="J418" s="5" t="s">
        <v>3378</v>
      </c>
    </row>
    <row r="419" spans="1:10">
      <c r="A419" s="5">
        <v>418</v>
      </c>
      <c r="B419" s="5" t="s">
        <v>991</v>
      </c>
      <c r="C419" s="5" t="s">
        <v>155</v>
      </c>
      <c r="D419" s="5" t="s">
        <v>2448</v>
      </c>
      <c r="E419" s="5" t="s">
        <v>2449</v>
      </c>
      <c r="F419" s="5" t="s">
        <v>2450</v>
      </c>
      <c r="G419" s="5" t="s">
        <v>1486</v>
      </c>
      <c r="J419" s="5" t="s">
        <v>3378</v>
      </c>
    </row>
    <row r="420" spans="1:10">
      <c r="A420" s="5">
        <v>419</v>
      </c>
      <c r="B420" s="5" t="s">
        <v>991</v>
      </c>
      <c r="C420" s="5" t="s">
        <v>155</v>
      </c>
      <c r="D420" s="5" t="s">
        <v>2451</v>
      </c>
      <c r="E420" s="5" t="s">
        <v>2452</v>
      </c>
      <c r="F420" s="5" t="s">
        <v>2453</v>
      </c>
      <c r="G420" s="5" t="s">
        <v>1077</v>
      </c>
      <c r="H420" s="5" t="s">
        <v>2454</v>
      </c>
      <c r="J420" s="5" t="s">
        <v>3378</v>
      </c>
    </row>
    <row r="421" spans="1:10">
      <c r="A421" s="5">
        <v>420</v>
      </c>
      <c r="B421" s="5" t="s">
        <v>991</v>
      </c>
      <c r="C421" s="5" t="s">
        <v>155</v>
      </c>
      <c r="D421" s="5" t="s">
        <v>2455</v>
      </c>
      <c r="E421" s="5" t="s">
        <v>2456</v>
      </c>
      <c r="F421" s="5" t="s">
        <v>2457</v>
      </c>
      <c r="G421" s="5" t="s">
        <v>1390</v>
      </c>
      <c r="J421" s="5" t="s">
        <v>3378</v>
      </c>
    </row>
    <row r="422" spans="1:10">
      <c r="A422" s="5">
        <v>421</v>
      </c>
      <c r="B422" s="5" t="s">
        <v>991</v>
      </c>
      <c r="C422" s="5" t="s">
        <v>155</v>
      </c>
      <c r="D422" s="5" t="s">
        <v>2458</v>
      </c>
      <c r="E422" s="5" t="s">
        <v>2459</v>
      </c>
      <c r="F422" s="5" t="s">
        <v>2460</v>
      </c>
      <c r="G422" s="5" t="s">
        <v>1263</v>
      </c>
      <c r="J422" s="5" t="s">
        <v>3378</v>
      </c>
    </row>
    <row r="423" spans="1:10">
      <c r="A423" s="5">
        <v>422</v>
      </c>
      <c r="B423" s="5" t="s">
        <v>991</v>
      </c>
      <c r="C423" s="5" t="s">
        <v>155</v>
      </c>
      <c r="D423" s="5" t="s">
        <v>2461</v>
      </c>
      <c r="E423" s="5" t="s">
        <v>2462</v>
      </c>
      <c r="F423" s="5" t="s">
        <v>2463</v>
      </c>
      <c r="G423" s="5" t="s">
        <v>1352</v>
      </c>
      <c r="J423" s="5" t="s">
        <v>3378</v>
      </c>
    </row>
    <row r="424" spans="1:10">
      <c r="A424" s="5">
        <v>423</v>
      </c>
      <c r="B424" s="5" t="s">
        <v>991</v>
      </c>
      <c r="C424" s="5" t="s">
        <v>155</v>
      </c>
      <c r="D424" s="5" t="s">
        <v>2464</v>
      </c>
      <c r="E424" s="5" t="s">
        <v>2465</v>
      </c>
      <c r="F424" s="5" t="s">
        <v>2466</v>
      </c>
      <c r="G424" s="5" t="s">
        <v>1042</v>
      </c>
      <c r="J424" s="5" t="s">
        <v>3378</v>
      </c>
    </row>
    <row r="425" spans="1:10">
      <c r="A425" s="5">
        <v>424</v>
      </c>
      <c r="B425" s="5" t="s">
        <v>991</v>
      </c>
      <c r="C425" s="5" t="s">
        <v>155</v>
      </c>
      <c r="D425" s="5" t="s">
        <v>2467</v>
      </c>
      <c r="E425" s="5" t="s">
        <v>2468</v>
      </c>
      <c r="F425" s="5" t="s">
        <v>2469</v>
      </c>
      <c r="G425" s="5" t="s">
        <v>1398</v>
      </c>
      <c r="J425" s="5" t="s">
        <v>3378</v>
      </c>
    </row>
    <row r="426" spans="1:10">
      <c r="A426" s="5">
        <v>425</v>
      </c>
      <c r="B426" s="5" t="s">
        <v>991</v>
      </c>
      <c r="C426" s="5" t="s">
        <v>155</v>
      </c>
      <c r="D426" s="5" t="s">
        <v>2470</v>
      </c>
      <c r="E426" s="5" t="s">
        <v>2471</v>
      </c>
      <c r="F426" s="5" t="s">
        <v>2472</v>
      </c>
      <c r="G426" s="5" t="s">
        <v>2081</v>
      </c>
      <c r="J426" s="5" t="s">
        <v>3378</v>
      </c>
    </row>
    <row r="427" spans="1:10">
      <c r="A427" s="5">
        <v>426</v>
      </c>
      <c r="B427" s="5" t="s">
        <v>991</v>
      </c>
      <c r="C427" s="5" t="s">
        <v>155</v>
      </c>
      <c r="D427" s="5" t="s">
        <v>2473</v>
      </c>
      <c r="E427" s="5" t="s">
        <v>2474</v>
      </c>
      <c r="F427" s="5" t="s">
        <v>2475</v>
      </c>
      <c r="G427" s="5" t="s">
        <v>1062</v>
      </c>
      <c r="J427" s="5" t="s">
        <v>3378</v>
      </c>
    </row>
    <row r="428" spans="1:10">
      <c r="A428" s="5">
        <v>427</v>
      </c>
      <c r="B428" s="5" t="s">
        <v>991</v>
      </c>
      <c r="C428" s="5" t="s">
        <v>155</v>
      </c>
      <c r="D428" s="5" t="s">
        <v>2476</v>
      </c>
      <c r="E428" s="5" t="s">
        <v>2477</v>
      </c>
      <c r="F428" s="5" t="s">
        <v>2478</v>
      </c>
      <c r="G428" s="5" t="s">
        <v>1255</v>
      </c>
      <c r="J428" s="5" t="s">
        <v>3378</v>
      </c>
    </row>
    <row r="429" spans="1:10">
      <c r="A429" s="5">
        <v>428</v>
      </c>
      <c r="B429" s="5" t="s">
        <v>991</v>
      </c>
      <c r="C429" s="5" t="s">
        <v>155</v>
      </c>
      <c r="D429" s="5" t="s">
        <v>2479</v>
      </c>
      <c r="E429" s="5" t="s">
        <v>2480</v>
      </c>
      <c r="F429" s="5" t="s">
        <v>2481</v>
      </c>
      <c r="G429" s="5" t="s">
        <v>1034</v>
      </c>
      <c r="H429" s="5" t="s">
        <v>2482</v>
      </c>
      <c r="J429" s="5" t="s">
        <v>3378</v>
      </c>
    </row>
    <row r="430" spans="1:10">
      <c r="A430" s="5">
        <v>429</v>
      </c>
      <c r="B430" s="5" t="s">
        <v>991</v>
      </c>
      <c r="C430" s="5" t="s">
        <v>155</v>
      </c>
      <c r="D430" s="5" t="s">
        <v>2483</v>
      </c>
      <c r="E430" s="5" t="s">
        <v>2484</v>
      </c>
      <c r="F430" s="5" t="s">
        <v>2485</v>
      </c>
      <c r="G430" s="5" t="s">
        <v>1356</v>
      </c>
      <c r="J430" s="5" t="s">
        <v>3378</v>
      </c>
    </row>
    <row r="431" spans="1:10">
      <c r="A431" s="5">
        <v>430</v>
      </c>
      <c r="B431" s="5" t="s">
        <v>991</v>
      </c>
      <c r="C431" s="5" t="s">
        <v>155</v>
      </c>
      <c r="D431" s="5" t="s">
        <v>2486</v>
      </c>
      <c r="E431" s="5" t="s">
        <v>2487</v>
      </c>
      <c r="F431" s="5" t="s">
        <v>2488</v>
      </c>
      <c r="G431" s="5" t="s">
        <v>1182</v>
      </c>
      <c r="J431" s="5" t="s">
        <v>3378</v>
      </c>
    </row>
    <row r="432" spans="1:10">
      <c r="A432" s="5">
        <v>431</v>
      </c>
      <c r="B432" s="5" t="s">
        <v>991</v>
      </c>
      <c r="C432" s="5" t="s">
        <v>155</v>
      </c>
      <c r="D432" s="5" t="s">
        <v>2489</v>
      </c>
      <c r="E432" s="5" t="s">
        <v>2490</v>
      </c>
      <c r="F432" s="5" t="s">
        <v>2491</v>
      </c>
      <c r="G432" s="5" t="s">
        <v>1452</v>
      </c>
      <c r="J432" s="5" t="s">
        <v>3378</v>
      </c>
    </row>
    <row r="433" spans="1:10">
      <c r="A433" s="5">
        <v>432</v>
      </c>
      <c r="B433" s="5" t="s">
        <v>991</v>
      </c>
      <c r="C433" s="5" t="s">
        <v>155</v>
      </c>
      <c r="D433" s="5" t="s">
        <v>2492</v>
      </c>
      <c r="E433" s="5" t="s">
        <v>2493</v>
      </c>
      <c r="F433" s="5" t="s">
        <v>2494</v>
      </c>
      <c r="G433" s="5" t="s">
        <v>1029</v>
      </c>
      <c r="J433" s="5" t="s">
        <v>3378</v>
      </c>
    </row>
    <row r="434" spans="1:10">
      <c r="A434" s="5">
        <v>433</v>
      </c>
      <c r="B434" s="5" t="s">
        <v>991</v>
      </c>
      <c r="C434" s="5" t="s">
        <v>155</v>
      </c>
      <c r="D434" s="5" t="s">
        <v>2495</v>
      </c>
      <c r="E434" s="5" t="s">
        <v>2496</v>
      </c>
      <c r="F434" s="5" t="s">
        <v>2497</v>
      </c>
      <c r="G434" s="5" t="s">
        <v>1054</v>
      </c>
      <c r="J434" s="5" t="s">
        <v>3378</v>
      </c>
    </row>
    <row r="435" spans="1:10">
      <c r="A435" s="5">
        <v>434</v>
      </c>
      <c r="B435" s="5" t="s">
        <v>991</v>
      </c>
      <c r="C435" s="5" t="s">
        <v>155</v>
      </c>
      <c r="D435" s="5" t="s">
        <v>2498</v>
      </c>
      <c r="E435" s="5" t="s">
        <v>2499</v>
      </c>
      <c r="F435" s="5" t="s">
        <v>2500</v>
      </c>
      <c r="G435" s="5" t="s">
        <v>1077</v>
      </c>
      <c r="J435" s="5" t="s">
        <v>3378</v>
      </c>
    </row>
    <row r="436" spans="1:10">
      <c r="A436" s="5">
        <v>435</v>
      </c>
      <c r="B436" s="5" t="s">
        <v>991</v>
      </c>
      <c r="C436" s="5" t="s">
        <v>155</v>
      </c>
      <c r="D436" s="5" t="s">
        <v>2501</v>
      </c>
      <c r="E436" s="5" t="s">
        <v>2502</v>
      </c>
      <c r="F436" s="5" t="s">
        <v>2503</v>
      </c>
      <c r="G436" s="5" t="s">
        <v>1058</v>
      </c>
      <c r="J436" s="5" t="s">
        <v>3378</v>
      </c>
    </row>
    <row r="437" spans="1:10">
      <c r="A437" s="5">
        <v>436</v>
      </c>
      <c r="B437" s="5" t="s">
        <v>991</v>
      </c>
      <c r="C437" s="5" t="s">
        <v>155</v>
      </c>
      <c r="D437" s="5" t="s">
        <v>2504</v>
      </c>
      <c r="E437" s="5" t="s">
        <v>2505</v>
      </c>
      <c r="F437" s="5" t="s">
        <v>2506</v>
      </c>
      <c r="G437" s="5" t="s">
        <v>1077</v>
      </c>
      <c r="H437" s="5" t="s">
        <v>2507</v>
      </c>
      <c r="J437" s="5" t="s">
        <v>3378</v>
      </c>
    </row>
    <row r="438" spans="1:10">
      <c r="A438" s="5">
        <v>437</v>
      </c>
      <c r="B438" s="5" t="s">
        <v>991</v>
      </c>
      <c r="C438" s="5" t="s">
        <v>155</v>
      </c>
      <c r="D438" s="5" t="s">
        <v>2508</v>
      </c>
      <c r="E438" s="5" t="s">
        <v>2509</v>
      </c>
      <c r="F438" s="5" t="s">
        <v>2510</v>
      </c>
      <c r="G438" s="5" t="s">
        <v>1452</v>
      </c>
      <c r="J438" s="5" t="s">
        <v>3378</v>
      </c>
    </row>
    <row r="439" spans="1:10">
      <c r="A439" s="5">
        <v>438</v>
      </c>
      <c r="B439" s="5" t="s">
        <v>991</v>
      </c>
      <c r="C439" s="5" t="s">
        <v>155</v>
      </c>
      <c r="D439" s="5" t="s">
        <v>2511</v>
      </c>
      <c r="E439" s="5" t="s">
        <v>2512</v>
      </c>
      <c r="F439" s="5" t="s">
        <v>2513</v>
      </c>
      <c r="G439" s="5" t="s">
        <v>1054</v>
      </c>
      <c r="H439" s="5" t="s">
        <v>2514</v>
      </c>
      <c r="J439" s="5" t="s">
        <v>3378</v>
      </c>
    </row>
    <row r="440" spans="1:10">
      <c r="A440" s="5">
        <v>439</v>
      </c>
      <c r="B440" s="5" t="s">
        <v>991</v>
      </c>
      <c r="C440" s="5" t="s">
        <v>155</v>
      </c>
      <c r="D440" s="5" t="s">
        <v>2515</v>
      </c>
      <c r="E440" s="5" t="s">
        <v>2516</v>
      </c>
      <c r="F440" s="5" t="s">
        <v>2517</v>
      </c>
      <c r="G440" s="5" t="s">
        <v>2518</v>
      </c>
      <c r="J440" s="5" t="s">
        <v>3378</v>
      </c>
    </row>
    <row r="441" spans="1:10">
      <c r="A441" s="5">
        <v>440</v>
      </c>
      <c r="B441" s="5" t="s">
        <v>991</v>
      </c>
      <c r="C441" s="5" t="s">
        <v>155</v>
      </c>
      <c r="D441" s="5" t="s">
        <v>2519</v>
      </c>
      <c r="E441" s="5" t="s">
        <v>2520</v>
      </c>
      <c r="F441" s="5" t="s">
        <v>2521</v>
      </c>
      <c r="G441" s="5" t="s">
        <v>1116</v>
      </c>
      <c r="J441" s="5" t="s">
        <v>3378</v>
      </c>
    </row>
    <row r="442" spans="1:10">
      <c r="A442" s="5">
        <v>441</v>
      </c>
      <c r="B442" s="5" t="s">
        <v>991</v>
      </c>
      <c r="C442" s="5" t="s">
        <v>155</v>
      </c>
      <c r="D442" s="5" t="s">
        <v>2522</v>
      </c>
      <c r="E442" s="5" t="s">
        <v>2523</v>
      </c>
      <c r="F442" s="5" t="s">
        <v>2524</v>
      </c>
      <c r="G442" s="5" t="s">
        <v>2525</v>
      </c>
      <c r="J442" s="5" t="s">
        <v>3378</v>
      </c>
    </row>
    <row r="443" spans="1:10">
      <c r="A443" s="5">
        <v>442</v>
      </c>
      <c r="B443" s="5" t="s">
        <v>991</v>
      </c>
      <c r="C443" s="5" t="s">
        <v>155</v>
      </c>
      <c r="D443" s="5" t="s">
        <v>2526</v>
      </c>
      <c r="E443" s="5" t="s">
        <v>2527</v>
      </c>
      <c r="F443" s="5" t="s">
        <v>2528</v>
      </c>
      <c r="G443" s="5" t="s">
        <v>1050</v>
      </c>
      <c r="H443" s="5" t="s">
        <v>2529</v>
      </c>
      <c r="J443" s="5" t="s">
        <v>3378</v>
      </c>
    </row>
    <row r="444" spans="1:10">
      <c r="A444" s="5">
        <v>443</v>
      </c>
      <c r="B444" s="5" t="s">
        <v>991</v>
      </c>
      <c r="C444" s="5" t="s">
        <v>155</v>
      </c>
      <c r="D444" s="5" t="s">
        <v>2530</v>
      </c>
      <c r="E444" s="5" t="s">
        <v>2531</v>
      </c>
      <c r="F444" s="5" t="s">
        <v>2532</v>
      </c>
      <c r="G444" s="5" t="s">
        <v>1038</v>
      </c>
      <c r="J444" s="5" t="s">
        <v>3378</v>
      </c>
    </row>
    <row r="445" spans="1:10">
      <c r="A445" s="5">
        <v>444</v>
      </c>
      <c r="B445" s="5" t="s">
        <v>991</v>
      </c>
      <c r="C445" s="5" t="s">
        <v>155</v>
      </c>
      <c r="D445" s="5" t="s">
        <v>2533</v>
      </c>
      <c r="E445" s="5" t="s">
        <v>2534</v>
      </c>
      <c r="F445" s="5" t="s">
        <v>2535</v>
      </c>
      <c r="G445" s="5" t="s">
        <v>1413</v>
      </c>
      <c r="J445" s="5" t="s">
        <v>3378</v>
      </c>
    </row>
    <row r="446" spans="1:10">
      <c r="A446" s="5">
        <v>445</v>
      </c>
      <c r="B446" s="5" t="s">
        <v>991</v>
      </c>
      <c r="C446" s="5" t="s">
        <v>155</v>
      </c>
      <c r="D446" s="5" t="s">
        <v>2536</v>
      </c>
      <c r="E446" s="5" t="s">
        <v>2537</v>
      </c>
      <c r="F446" s="5" t="s">
        <v>2538</v>
      </c>
      <c r="G446" s="5" t="s">
        <v>2539</v>
      </c>
      <c r="J446" s="5" t="s">
        <v>3378</v>
      </c>
    </row>
    <row r="447" spans="1:10">
      <c r="A447" s="5">
        <v>446</v>
      </c>
      <c r="B447" s="5" t="s">
        <v>991</v>
      </c>
      <c r="C447" s="5" t="s">
        <v>155</v>
      </c>
      <c r="D447" s="5" t="s">
        <v>2540</v>
      </c>
      <c r="E447" s="5" t="s">
        <v>2541</v>
      </c>
      <c r="F447" s="5" t="s">
        <v>2542</v>
      </c>
      <c r="G447" s="5" t="s">
        <v>2543</v>
      </c>
      <c r="J447" s="5" t="s">
        <v>3378</v>
      </c>
    </row>
    <row r="448" spans="1:10">
      <c r="A448" s="5">
        <v>447</v>
      </c>
      <c r="B448" s="5" t="s">
        <v>991</v>
      </c>
      <c r="C448" s="5" t="s">
        <v>155</v>
      </c>
      <c r="D448" s="5" t="s">
        <v>2544</v>
      </c>
      <c r="E448" s="5" t="s">
        <v>2545</v>
      </c>
      <c r="F448" s="5" t="s">
        <v>2546</v>
      </c>
      <c r="G448" s="5" t="s">
        <v>1263</v>
      </c>
      <c r="H448" s="5" t="s">
        <v>2547</v>
      </c>
      <c r="J448" s="5" t="s">
        <v>3378</v>
      </c>
    </row>
    <row r="449" spans="1:10">
      <c r="A449" s="5">
        <v>448</v>
      </c>
      <c r="B449" s="5" t="s">
        <v>991</v>
      </c>
      <c r="C449" s="5" t="s">
        <v>155</v>
      </c>
      <c r="D449" s="5" t="s">
        <v>2548</v>
      </c>
      <c r="E449" s="5" t="s">
        <v>2549</v>
      </c>
      <c r="F449" s="5" t="s">
        <v>2550</v>
      </c>
      <c r="G449" s="5" t="s">
        <v>1038</v>
      </c>
      <c r="J449" s="5" t="s">
        <v>3378</v>
      </c>
    </row>
    <row r="450" spans="1:10">
      <c r="A450" s="5">
        <v>449</v>
      </c>
      <c r="B450" s="5" t="s">
        <v>991</v>
      </c>
      <c r="C450" s="5" t="s">
        <v>155</v>
      </c>
      <c r="D450" s="5" t="s">
        <v>2551</v>
      </c>
      <c r="E450" s="5" t="s">
        <v>2552</v>
      </c>
      <c r="F450" s="5" t="s">
        <v>2553</v>
      </c>
      <c r="G450" s="5" t="s">
        <v>1405</v>
      </c>
      <c r="J450" s="5" t="s">
        <v>3378</v>
      </c>
    </row>
    <row r="451" spans="1:10">
      <c r="A451" s="5">
        <v>450</v>
      </c>
      <c r="B451" s="5" t="s">
        <v>991</v>
      </c>
      <c r="C451" s="5" t="s">
        <v>155</v>
      </c>
      <c r="D451" s="5" t="s">
        <v>2554</v>
      </c>
      <c r="E451" s="5" t="s">
        <v>2555</v>
      </c>
      <c r="F451" s="5" t="s">
        <v>2556</v>
      </c>
      <c r="G451" s="5" t="s">
        <v>2405</v>
      </c>
      <c r="H451" s="5" t="s">
        <v>2557</v>
      </c>
      <c r="J451" s="5" t="s">
        <v>3378</v>
      </c>
    </row>
    <row r="452" spans="1:10">
      <c r="A452" s="5">
        <v>451</v>
      </c>
      <c r="B452" s="5" t="s">
        <v>991</v>
      </c>
      <c r="C452" s="5" t="s">
        <v>155</v>
      </c>
      <c r="D452" s="5" t="s">
        <v>2558</v>
      </c>
      <c r="E452" s="5" t="s">
        <v>2559</v>
      </c>
      <c r="F452" s="5" t="s">
        <v>2560</v>
      </c>
      <c r="G452" s="5" t="s">
        <v>1263</v>
      </c>
      <c r="J452" s="5" t="s">
        <v>3378</v>
      </c>
    </row>
    <row r="453" spans="1:10">
      <c r="A453" s="5">
        <v>452</v>
      </c>
      <c r="B453" s="5" t="s">
        <v>991</v>
      </c>
      <c r="C453" s="5" t="s">
        <v>155</v>
      </c>
      <c r="D453" s="5" t="s">
        <v>2561</v>
      </c>
      <c r="E453" s="5" t="s">
        <v>2562</v>
      </c>
      <c r="F453" s="5" t="s">
        <v>2563</v>
      </c>
      <c r="G453" s="5" t="s">
        <v>1452</v>
      </c>
      <c r="J453" s="5" t="s">
        <v>3378</v>
      </c>
    </row>
    <row r="454" spans="1:10">
      <c r="A454" s="5">
        <v>453</v>
      </c>
      <c r="B454" s="5" t="s">
        <v>991</v>
      </c>
      <c r="C454" s="5" t="s">
        <v>155</v>
      </c>
      <c r="D454" s="5" t="s">
        <v>2564</v>
      </c>
      <c r="E454" s="5" t="s">
        <v>2565</v>
      </c>
      <c r="F454" s="5" t="s">
        <v>2566</v>
      </c>
      <c r="G454" s="5" t="s">
        <v>1182</v>
      </c>
      <c r="J454" s="5" t="s">
        <v>3378</v>
      </c>
    </row>
    <row r="455" spans="1:10">
      <c r="A455" s="5">
        <v>454</v>
      </c>
      <c r="B455" s="5" t="s">
        <v>991</v>
      </c>
      <c r="C455" s="5" t="s">
        <v>155</v>
      </c>
      <c r="D455" s="5" t="s">
        <v>2567</v>
      </c>
      <c r="E455" s="5" t="s">
        <v>2568</v>
      </c>
      <c r="F455" s="5" t="s">
        <v>2569</v>
      </c>
      <c r="G455" s="5" t="s">
        <v>1054</v>
      </c>
      <c r="J455" s="5" t="s">
        <v>3378</v>
      </c>
    </row>
    <row r="456" spans="1:10">
      <c r="A456" s="5">
        <v>455</v>
      </c>
      <c r="B456" s="5" t="s">
        <v>991</v>
      </c>
      <c r="C456" s="5" t="s">
        <v>155</v>
      </c>
      <c r="D456" s="5" t="s">
        <v>2570</v>
      </c>
      <c r="E456" s="5" t="s">
        <v>2571</v>
      </c>
      <c r="F456" s="5" t="s">
        <v>2572</v>
      </c>
      <c r="G456" s="5" t="s">
        <v>1369</v>
      </c>
      <c r="J456" s="5" t="s">
        <v>3378</v>
      </c>
    </row>
    <row r="457" spans="1:10">
      <c r="A457" s="5">
        <v>456</v>
      </c>
      <c r="B457" s="5" t="s">
        <v>991</v>
      </c>
      <c r="C457" s="5" t="s">
        <v>155</v>
      </c>
      <c r="D457" s="5" t="s">
        <v>2573</v>
      </c>
      <c r="E457" s="5" t="s">
        <v>2574</v>
      </c>
      <c r="F457" s="5" t="s">
        <v>2575</v>
      </c>
      <c r="G457" s="5" t="s">
        <v>1054</v>
      </c>
      <c r="J457" s="5" t="s">
        <v>3378</v>
      </c>
    </row>
    <row r="458" spans="1:10">
      <c r="A458" s="5">
        <v>457</v>
      </c>
      <c r="B458" s="5" t="s">
        <v>991</v>
      </c>
      <c r="C458" s="5" t="s">
        <v>155</v>
      </c>
      <c r="D458" s="5" t="s">
        <v>2576</v>
      </c>
      <c r="E458" s="5" t="s">
        <v>2577</v>
      </c>
      <c r="F458" s="5" t="s">
        <v>2578</v>
      </c>
      <c r="G458" s="5" t="s">
        <v>1451</v>
      </c>
      <c r="J458" s="5" t="s">
        <v>3378</v>
      </c>
    </row>
    <row r="459" spans="1:10">
      <c r="A459" s="5">
        <v>458</v>
      </c>
      <c r="B459" s="5" t="s">
        <v>991</v>
      </c>
      <c r="C459" s="5" t="s">
        <v>155</v>
      </c>
      <c r="D459" s="5" t="s">
        <v>2579</v>
      </c>
      <c r="E459" s="5" t="s">
        <v>2580</v>
      </c>
      <c r="F459" s="5" t="s">
        <v>2581</v>
      </c>
      <c r="G459" s="5" t="s">
        <v>1336</v>
      </c>
      <c r="J459" s="5" t="s">
        <v>3378</v>
      </c>
    </row>
    <row r="460" spans="1:10">
      <c r="A460" s="5">
        <v>459</v>
      </c>
      <c r="B460" s="5" t="s">
        <v>991</v>
      </c>
      <c r="C460" s="5" t="s">
        <v>155</v>
      </c>
      <c r="D460" s="5" t="s">
        <v>2582</v>
      </c>
      <c r="E460" s="5" t="s">
        <v>2583</v>
      </c>
      <c r="F460" s="5" t="s">
        <v>2584</v>
      </c>
      <c r="G460" s="5" t="s">
        <v>1470</v>
      </c>
      <c r="J460" s="5" t="s">
        <v>3378</v>
      </c>
    </row>
    <row r="461" spans="1:10">
      <c r="A461" s="5">
        <v>460</v>
      </c>
      <c r="B461" s="5" t="s">
        <v>991</v>
      </c>
      <c r="C461" s="5" t="s">
        <v>155</v>
      </c>
      <c r="D461" s="5" t="s">
        <v>2585</v>
      </c>
      <c r="E461" s="5" t="s">
        <v>2586</v>
      </c>
      <c r="F461" s="5" t="s">
        <v>2587</v>
      </c>
      <c r="G461" s="5" t="s">
        <v>1021</v>
      </c>
      <c r="J461" s="5" t="s">
        <v>3378</v>
      </c>
    </row>
    <row r="462" spans="1:10">
      <c r="A462" s="5">
        <v>461</v>
      </c>
      <c r="B462" s="5" t="s">
        <v>991</v>
      </c>
      <c r="C462" s="5" t="s">
        <v>155</v>
      </c>
      <c r="D462" s="5" t="s">
        <v>2588</v>
      </c>
      <c r="E462" s="5" t="s">
        <v>2589</v>
      </c>
      <c r="F462" s="5" t="s">
        <v>2590</v>
      </c>
      <c r="G462" s="5" t="s">
        <v>1470</v>
      </c>
      <c r="J462" s="5" t="s">
        <v>3378</v>
      </c>
    </row>
    <row r="463" spans="1:10">
      <c r="A463" s="5">
        <v>462</v>
      </c>
      <c r="B463" s="5" t="s">
        <v>991</v>
      </c>
      <c r="C463" s="5" t="s">
        <v>155</v>
      </c>
      <c r="D463" s="5" t="s">
        <v>2591</v>
      </c>
      <c r="E463" s="5" t="s">
        <v>2592</v>
      </c>
      <c r="F463" s="5" t="s">
        <v>2593</v>
      </c>
      <c r="G463" s="5" t="s">
        <v>1476</v>
      </c>
      <c r="H463" s="5" t="s">
        <v>2594</v>
      </c>
      <c r="J463" s="5" t="s">
        <v>3378</v>
      </c>
    </row>
    <row r="464" spans="1:10">
      <c r="A464" s="5">
        <v>463</v>
      </c>
      <c r="B464" s="5" t="s">
        <v>991</v>
      </c>
      <c r="C464" s="5" t="s">
        <v>155</v>
      </c>
      <c r="D464" s="5" t="s">
        <v>2595</v>
      </c>
      <c r="E464" s="5" t="s">
        <v>2596</v>
      </c>
      <c r="F464" s="5" t="s">
        <v>2597</v>
      </c>
      <c r="G464" s="5" t="s">
        <v>1021</v>
      </c>
      <c r="H464" s="5" t="s">
        <v>2598</v>
      </c>
      <c r="J464" s="5" t="s">
        <v>3378</v>
      </c>
    </row>
    <row r="465" spans="1:10">
      <c r="A465" s="5">
        <v>464</v>
      </c>
      <c r="B465" s="5" t="s">
        <v>991</v>
      </c>
      <c r="C465" s="5" t="s">
        <v>155</v>
      </c>
      <c r="D465" s="5" t="s">
        <v>2599</v>
      </c>
      <c r="E465" s="5" t="s">
        <v>2600</v>
      </c>
      <c r="F465" s="5" t="s">
        <v>2601</v>
      </c>
      <c r="G465" s="5" t="s">
        <v>1054</v>
      </c>
      <c r="J465" s="5" t="s">
        <v>3378</v>
      </c>
    </row>
    <row r="466" spans="1:10">
      <c r="A466" s="5">
        <v>465</v>
      </c>
      <c r="B466" s="5" t="s">
        <v>991</v>
      </c>
      <c r="C466" s="5" t="s">
        <v>155</v>
      </c>
      <c r="D466" s="5" t="s">
        <v>2602</v>
      </c>
      <c r="E466" s="5" t="s">
        <v>2603</v>
      </c>
      <c r="F466" s="5" t="s">
        <v>2604</v>
      </c>
      <c r="G466" s="5" t="s">
        <v>1029</v>
      </c>
      <c r="J466" s="5" t="s">
        <v>3378</v>
      </c>
    </row>
    <row r="467" spans="1:10">
      <c r="A467" s="5">
        <v>466</v>
      </c>
      <c r="B467" s="5" t="s">
        <v>991</v>
      </c>
      <c r="C467" s="5" t="s">
        <v>155</v>
      </c>
      <c r="D467" s="5" t="s">
        <v>2606</v>
      </c>
      <c r="E467" s="5" t="s">
        <v>2607</v>
      </c>
      <c r="F467" s="5" t="s">
        <v>2608</v>
      </c>
      <c r="G467" s="5" t="s">
        <v>1034</v>
      </c>
      <c r="J467" s="5" t="s">
        <v>3378</v>
      </c>
    </row>
    <row r="468" spans="1:10">
      <c r="A468" s="5">
        <v>467</v>
      </c>
      <c r="B468" s="5" t="s">
        <v>991</v>
      </c>
      <c r="C468" s="5" t="s">
        <v>155</v>
      </c>
      <c r="D468" s="5" t="s">
        <v>2609</v>
      </c>
      <c r="E468" s="5" t="s">
        <v>2610</v>
      </c>
      <c r="F468" s="5" t="s">
        <v>2611</v>
      </c>
      <c r="G468" s="5" t="s">
        <v>1470</v>
      </c>
      <c r="J468" s="5" t="s">
        <v>3378</v>
      </c>
    </row>
    <row r="469" spans="1:10">
      <c r="A469" s="5">
        <v>468</v>
      </c>
      <c r="B469" s="5" t="s">
        <v>991</v>
      </c>
      <c r="C469" s="5" t="s">
        <v>155</v>
      </c>
      <c r="D469" s="5" t="s">
        <v>2612</v>
      </c>
      <c r="E469" s="5" t="s">
        <v>2613</v>
      </c>
      <c r="F469" s="5" t="s">
        <v>2614</v>
      </c>
      <c r="G469" s="5" t="s">
        <v>1470</v>
      </c>
      <c r="H469" s="5" t="s">
        <v>2605</v>
      </c>
      <c r="J469" s="5" t="s">
        <v>3378</v>
      </c>
    </row>
    <row r="470" spans="1:10">
      <c r="A470" s="5">
        <v>469</v>
      </c>
      <c r="B470" s="5" t="s">
        <v>991</v>
      </c>
      <c r="C470" s="5" t="s">
        <v>155</v>
      </c>
      <c r="D470" s="5" t="s">
        <v>2615</v>
      </c>
      <c r="E470" s="5" t="s">
        <v>2616</v>
      </c>
      <c r="F470" s="5" t="s">
        <v>2617</v>
      </c>
      <c r="G470" s="5" t="s">
        <v>1470</v>
      </c>
      <c r="J470" s="5" t="s">
        <v>3378</v>
      </c>
    </row>
    <row r="471" spans="1:10">
      <c r="A471" s="5">
        <v>470</v>
      </c>
      <c r="B471" s="5" t="s">
        <v>991</v>
      </c>
      <c r="C471" s="5" t="s">
        <v>155</v>
      </c>
      <c r="D471" s="5" t="s">
        <v>2618</v>
      </c>
      <c r="E471" s="5" t="s">
        <v>2619</v>
      </c>
      <c r="F471" s="5" t="s">
        <v>2620</v>
      </c>
      <c r="G471" s="5" t="s">
        <v>1021</v>
      </c>
      <c r="H471" s="5" t="s">
        <v>1724</v>
      </c>
      <c r="J471" s="5" t="s">
        <v>3378</v>
      </c>
    </row>
    <row r="472" spans="1:10">
      <c r="A472" s="5">
        <v>471</v>
      </c>
      <c r="B472" s="5" t="s">
        <v>991</v>
      </c>
      <c r="C472" s="5" t="s">
        <v>155</v>
      </c>
      <c r="D472" s="5" t="s">
        <v>2621</v>
      </c>
      <c r="E472" s="5" t="s">
        <v>2622</v>
      </c>
      <c r="F472" s="5" t="s">
        <v>2623</v>
      </c>
      <c r="G472" s="5" t="s">
        <v>1255</v>
      </c>
      <c r="H472" s="5" t="s">
        <v>2624</v>
      </c>
      <c r="J472" s="5" t="s">
        <v>3378</v>
      </c>
    </row>
    <row r="473" spans="1:10">
      <c r="A473" s="5">
        <v>472</v>
      </c>
      <c r="B473" s="5" t="s">
        <v>991</v>
      </c>
      <c r="C473" s="5" t="s">
        <v>155</v>
      </c>
      <c r="D473" s="5" t="s">
        <v>2625</v>
      </c>
      <c r="E473" s="5" t="s">
        <v>2626</v>
      </c>
      <c r="F473" s="5" t="s">
        <v>2627</v>
      </c>
      <c r="G473" s="5" t="s">
        <v>1263</v>
      </c>
      <c r="H473" s="5" t="s">
        <v>2628</v>
      </c>
      <c r="J473" s="5" t="s">
        <v>3378</v>
      </c>
    </row>
    <row r="474" spans="1:10">
      <c r="A474" s="5">
        <v>473</v>
      </c>
      <c r="B474" s="5" t="s">
        <v>991</v>
      </c>
      <c r="C474" s="5" t="s">
        <v>155</v>
      </c>
      <c r="D474" s="5" t="s">
        <v>2629</v>
      </c>
      <c r="E474" s="5" t="s">
        <v>2630</v>
      </c>
      <c r="F474" s="5" t="s">
        <v>2631</v>
      </c>
      <c r="G474" s="5" t="s">
        <v>2632</v>
      </c>
      <c r="J474" s="5" t="s">
        <v>3378</v>
      </c>
    </row>
    <row r="475" spans="1:10">
      <c r="A475" s="5">
        <v>474</v>
      </c>
      <c r="B475" s="5" t="s">
        <v>991</v>
      </c>
      <c r="C475" s="5" t="s">
        <v>155</v>
      </c>
      <c r="D475" s="5" t="s">
        <v>2633</v>
      </c>
      <c r="E475" s="5" t="s">
        <v>2634</v>
      </c>
      <c r="F475" s="5" t="s">
        <v>2635</v>
      </c>
      <c r="G475" s="5" t="s">
        <v>1405</v>
      </c>
      <c r="J475" s="5" t="s">
        <v>3378</v>
      </c>
    </row>
    <row r="476" spans="1:10">
      <c r="A476" s="5">
        <v>475</v>
      </c>
      <c r="B476" s="5" t="s">
        <v>991</v>
      </c>
      <c r="C476" s="5" t="s">
        <v>155</v>
      </c>
      <c r="D476" s="5" t="s">
        <v>2636</v>
      </c>
      <c r="E476" s="5" t="s">
        <v>2637</v>
      </c>
      <c r="F476" s="5" t="s">
        <v>2638</v>
      </c>
      <c r="G476" s="5" t="s">
        <v>1398</v>
      </c>
      <c r="J476" s="5" t="s">
        <v>3378</v>
      </c>
    </row>
    <row r="477" spans="1:10">
      <c r="A477" s="5">
        <v>476</v>
      </c>
      <c r="B477" s="5" t="s">
        <v>991</v>
      </c>
      <c r="C477" s="5" t="s">
        <v>155</v>
      </c>
      <c r="D477" s="5" t="s">
        <v>2639</v>
      </c>
      <c r="E477" s="5" t="s">
        <v>2640</v>
      </c>
      <c r="F477" s="5" t="s">
        <v>2641</v>
      </c>
      <c r="G477" s="5" t="s">
        <v>1405</v>
      </c>
      <c r="H477" s="5" t="s">
        <v>2642</v>
      </c>
      <c r="J477" s="5" t="s">
        <v>3378</v>
      </c>
    </row>
    <row r="478" spans="1:10">
      <c r="A478" s="5">
        <v>477</v>
      </c>
      <c r="B478" s="5" t="s">
        <v>991</v>
      </c>
      <c r="C478" s="5" t="s">
        <v>155</v>
      </c>
      <c r="D478" s="5" t="s">
        <v>2643</v>
      </c>
      <c r="E478" s="5" t="s">
        <v>2644</v>
      </c>
      <c r="F478" s="5" t="s">
        <v>2645</v>
      </c>
      <c r="G478" s="5" t="s">
        <v>1405</v>
      </c>
      <c r="J478" s="5" t="s">
        <v>3378</v>
      </c>
    </row>
    <row r="479" spans="1:10">
      <c r="A479" s="5">
        <v>478</v>
      </c>
      <c r="B479" s="5" t="s">
        <v>991</v>
      </c>
      <c r="C479" s="5" t="s">
        <v>155</v>
      </c>
      <c r="D479" s="5" t="s">
        <v>2646</v>
      </c>
      <c r="E479" s="5" t="s">
        <v>2647</v>
      </c>
      <c r="F479" s="5" t="s">
        <v>2648</v>
      </c>
      <c r="G479" s="5" t="s">
        <v>1038</v>
      </c>
      <c r="J479" s="5" t="s">
        <v>3378</v>
      </c>
    </row>
    <row r="480" spans="1:10">
      <c r="A480" s="5">
        <v>479</v>
      </c>
      <c r="B480" s="5" t="s">
        <v>991</v>
      </c>
      <c r="C480" s="5" t="s">
        <v>155</v>
      </c>
      <c r="D480" s="5" t="s">
        <v>2649</v>
      </c>
      <c r="E480" s="5" t="s">
        <v>2650</v>
      </c>
      <c r="F480" s="5" t="s">
        <v>2651</v>
      </c>
      <c r="G480" s="5" t="s">
        <v>1452</v>
      </c>
      <c r="H480" s="5" t="s">
        <v>2652</v>
      </c>
      <c r="J480" s="5" t="s">
        <v>3378</v>
      </c>
    </row>
    <row r="481" spans="1:10">
      <c r="A481" s="5">
        <v>480</v>
      </c>
      <c r="B481" s="5" t="s">
        <v>991</v>
      </c>
      <c r="C481" s="5" t="s">
        <v>155</v>
      </c>
      <c r="D481" s="5" t="s">
        <v>2653</v>
      </c>
      <c r="E481" s="5" t="s">
        <v>2654</v>
      </c>
      <c r="F481" s="5" t="s">
        <v>2655</v>
      </c>
      <c r="G481" s="5" t="s">
        <v>1077</v>
      </c>
      <c r="J481" s="5" t="s">
        <v>3378</v>
      </c>
    </row>
    <row r="482" spans="1:10">
      <c r="A482" s="5">
        <v>481</v>
      </c>
      <c r="B482" s="5" t="s">
        <v>991</v>
      </c>
      <c r="C482" s="5" t="s">
        <v>155</v>
      </c>
      <c r="D482" s="5" t="s">
        <v>2656</v>
      </c>
      <c r="E482" s="5" t="s">
        <v>2657</v>
      </c>
      <c r="F482" s="5" t="s">
        <v>2658</v>
      </c>
      <c r="G482" s="5" t="s">
        <v>1688</v>
      </c>
      <c r="H482" s="5" t="s">
        <v>1689</v>
      </c>
      <c r="J482" s="5" t="s">
        <v>3378</v>
      </c>
    </row>
    <row r="483" spans="1:10">
      <c r="A483" s="5">
        <v>482</v>
      </c>
      <c r="B483" s="5" t="s">
        <v>991</v>
      </c>
      <c r="C483" s="5" t="s">
        <v>155</v>
      </c>
      <c r="D483" s="5" t="s">
        <v>2659</v>
      </c>
      <c r="E483" s="5" t="s">
        <v>2660</v>
      </c>
      <c r="F483" s="5" t="s">
        <v>2661</v>
      </c>
      <c r="G483" s="5" t="s">
        <v>1251</v>
      </c>
      <c r="H483" s="5" t="s">
        <v>2662</v>
      </c>
      <c r="J483" s="5" t="s">
        <v>3378</v>
      </c>
    </row>
    <row r="484" spans="1:10">
      <c r="A484" s="5">
        <v>483</v>
      </c>
      <c r="B484" s="5" t="s">
        <v>991</v>
      </c>
      <c r="C484" s="5" t="s">
        <v>155</v>
      </c>
      <c r="D484" s="5" t="s">
        <v>2663</v>
      </c>
      <c r="E484" s="5" t="s">
        <v>2664</v>
      </c>
      <c r="F484" s="5" t="s">
        <v>2665</v>
      </c>
      <c r="G484" s="5" t="s">
        <v>1263</v>
      </c>
      <c r="J484" s="5" t="s">
        <v>3378</v>
      </c>
    </row>
    <row r="485" spans="1:10">
      <c r="A485" s="5">
        <v>484</v>
      </c>
      <c r="B485" s="5" t="s">
        <v>991</v>
      </c>
      <c r="C485" s="5" t="s">
        <v>155</v>
      </c>
      <c r="D485" s="5" t="s">
        <v>2666</v>
      </c>
      <c r="E485" s="5" t="s">
        <v>2667</v>
      </c>
      <c r="F485" s="5" t="s">
        <v>2668</v>
      </c>
      <c r="G485" s="5" t="s">
        <v>1255</v>
      </c>
      <c r="H485" s="5" t="s">
        <v>2669</v>
      </c>
      <c r="J485" s="5" t="s">
        <v>3378</v>
      </c>
    </row>
    <row r="486" spans="1:10">
      <c r="A486" s="5">
        <v>485</v>
      </c>
      <c r="B486" s="5" t="s">
        <v>991</v>
      </c>
      <c r="C486" s="5" t="s">
        <v>155</v>
      </c>
      <c r="D486" s="5" t="s">
        <v>2670</v>
      </c>
      <c r="E486" s="5" t="s">
        <v>2671</v>
      </c>
      <c r="F486" s="5" t="s">
        <v>2672</v>
      </c>
      <c r="G486" s="5" t="s">
        <v>1054</v>
      </c>
      <c r="H486" s="5" t="s">
        <v>2673</v>
      </c>
      <c r="J486" s="5" t="s">
        <v>3378</v>
      </c>
    </row>
    <row r="487" spans="1:10">
      <c r="A487" s="5">
        <v>486</v>
      </c>
      <c r="B487" s="5" t="s">
        <v>991</v>
      </c>
      <c r="C487" s="5" t="s">
        <v>155</v>
      </c>
      <c r="D487" s="5" t="s">
        <v>2674</v>
      </c>
      <c r="E487" s="5" t="s">
        <v>2675</v>
      </c>
      <c r="F487" s="5" t="s">
        <v>2676</v>
      </c>
      <c r="G487" s="5" t="s">
        <v>1515</v>
      </c>
      <c r="H487" s="5" t="s">
        <v>2042</v>
      </c>
      <c r="J487" s="5" t="s">
        <v>3378</v>
      </c>
    </row>
    <row r="488" spans="1:10">
      <c r="A488" s="5">
        <v>487</v>
      </c>
      <c r="B488" s="5" t="s">
        <v>991</v>
      </c>
      <c r="C488" s="5" t="s">
        <v>155</v>
      </c>
      <c r="D488" s="5" t="s">
        <v>2677</v>
      </c>
      <c r="E488" s="5" t="s">
        <v>2678</v>
      </c>
      <c r="F488" s="5" t="s">
        <v>2679</v>
      </c>
      <c r="G488" s="5" t="s">
        <v>1470</v>
      </c>
      <c r="H488" s="5" t="s">
        <v>2680</v>
      </c>
      <c r="J488" s="5" t="s">
        <v>3378</v>
      </c>
    </row>
    <row r="489" spans="1:10">
      <c r="A489" s="5">
        <v>488</v>
      </c>
      <c r="B489" s="5" t="s">
        <v>991</v>
      </c>
      <c r="C489" s="5" t="s">
        <v>155</v>
      </c>
      <c r="D489" s="5" t="s">
        <v>2681</v>
      </c>
      <c r="E489" s="5" t="s">
        <v>2682</v>
      </c>
      <c r="F489" s="5" t="s">
        <v>2683</v>
      </c>
      <c r="G489" s="5" t="s">
        <v>1029</v>
      </c>
      <c r="J489" s="5" t="s">
        <v>3378</v>
      </c>
    </row>
    <row r="490" spans="1:10">
      <c r="A490" s="5">
        <v>489</v>
      </c>
      <c r="B490" s="5" t="s">
        <v>991</v>
      </c>
      <c r="C490" s="5" t="s">
        <v>155</v>
      </c>
      <c r="D490" s="5" t="s">
        <v>2684</v>
      </c>
      <c r="E490" s="5" t="s">
        <v>2685</v>
      </c>
      <c r="F490" s="5" t="s">
        <v>2686</v>
      </c>
      <c r="G490" s="5" t="s">
        <v>1054</v>
      </c>
      <c r="H490" s="5" t="s">
        <v>2687</v>
      </c>
      <c r="J490" s="5" t="s">
        <v>3378</v>
      </c>
    </row>
    <row r="491" spans="1:10">
      <c r="A491" s="5">
        <v>490</v>
      </c>
      <c r="B491" s="5" t="s">
        <v>991</v>
      </c>
      <c r="C491" s="5" t="s">
        <v>155</v>
      </c>
      <c r="D491" s="5" t="s">
        <v>2688</v>
      </c>
      <c r="E491" s="5" t="s">
        <v>2689</v>
      </c>
      <c r="F491" s="5" t="s">
        <v>2690</v>
      </c>
      <c r="G491" s="5" t="s">
        <v>1405</v>
      </c>
      <c r="J491" s="5" t="s">
        <v>3378</v>
      </c>
    </row>
    <row r="492" spans="1:10">
      <c r="A492" s="5">
        <v>491</v>
      </c>
      <c r="B492" s="5" t="s">
        <v>991</v>
      </c>
      <c r="C492" s="5" t="s">
        <v>155</v>
      </c>
      <c r="D492" s="5" t="s">
        <v>2691</v>
      </c>
      <c r="E492" s="5" t="s">
        <v>2692</v>
      </c>
      <c r="F492" s="5" t="s">
        <v>2693</v>
      </c>
      <c r="G492" s="5" t="s">
        <v>1336</v>
      </c>
      <c r="J492" s="5" t="s">
        <v>3378</v>
      </c>
    </row>
    <row r="493" spans="1:10">
      <c r="A493" s="5">
        <v>492</v>
      </c>
      <c r="B493" s="5" t="s">
        <v>991</v>
      </c>
      <c r="C493" s="5" t="s">
        <v>155</v>
      </c>
      <c r="D493" s="5" t="s">
        <v>2694</v>
      </c>
      <c r="E493" s="5" t="s">
        <v>2695</v>
      </c>
      <c r="F493" s="5" t="s">
        <v>2696</v>
      </c>
      <c r="G493" s="5" t="s">
        <v>1263</v>
      </c>
      <c r="H493" s="5" t="s">
        <v>2697</v>
      </c>
      <c r="J493" s="5" t="s">
        <v>3378</v>
      </c>
    </row>
    <row r="494" spans="1:10">
      <c r="A494" s="5">
        <v>493</v>
      </c>
      <c r="B494" s="5" t="s">
        <v>991</v>
      </c>
      <c r="C494" s="5" t="s">
        <v>155</v>
      </c>
      <c r="D494" s="5" t="s">
        <v>2698</v>
      </c>
      <c r="E494" s="5" t="s">
        <v>2699</v>
      </c>
      <c r="F494" s="5" t="s">
        <v>2700</v>
      </c>
      <c r="G494" s="5" t="s">
        <v>1077</v>
      </c>
      <c r="J494" s="5" t="s">
        <v>3378</v>
      </c>
    </row>
    <row r="495" spans="1:10">
      <c r="A495" s="5">
        <v>494</v>
      </c>
      <c r="B495" s="5" t="s">
        <v>991</v>
      </c>
      <c r="C495" s="5" t="s">
        <v>155</v>
      </c>
      <c r="D495" s="5" t="s">
        <v>2701</v>
      </c>
      <c r="E495" s="5" t="s">
        <v>2702</v>
      </c>
      <c r="F495" s="5" t="s">
        <v>2703</v>
      </c>
      <c r="G495" s="5" t="s">
        <v>1182</v>
      </c>
      <c r="J495" s="5" t="s">
        <v>3378</v>
      </c>
    </row>
    <row r="496" spans="1:10">
      <c r="A496" s="5">
        <v>495</v>
      </c>
      <c r="B496" s="5" t="s">
        <v>991</v>
      </c>
      <c r="C496" s="5" t="s">
        <v>155</v>
      </c>
      <c r="D496" s="5" t="s">
        <v>2704</v>
      </c>
      <c r="E496" s="5" t="s">
        <v>2705</v>
      </c>
      <c r="F496" s="5" t="s">
        <v>2706</v>
      </c>
      <c r="G496" s="5" t="s">
        <v>1470</v>
      </c>
      <c r="H496" s="5" t="s">
        <v>2707</v>
      </c>
      <c r="J496" s="5" t="s">
        <v>3378</v>
      </c>
    </row>
    <row r="497" spans="1:10">
      <c r="A497" s="5">
        <v>496</v>
      </c>
      <c r="B497" s="5" t="s">
        <v>991</v>
      </c>
      <c r="C497" s="5" t="s">
        <v>155</v>
      </c>
      <c r="D497" s="5" t="s">
        <v>2708</v>
      </c>
      <c r="E497" s="5" t="s">
        <v>2709</v>
      </c>
      <c r="F497" s="5" t="s">
        <v>2710</v>
      </c>
      <c r="G497" s="5" t="s">
        <v>1390</v>
      </c>
      <c r="J497" s="5" t="s">
        <v>3378</v>
      </c>
    </row>
    <row r="498" spans="1:10">
      <c r="A498" s="5">
        <v>497</v>
      </c>
      <c r="B498" s="5" t="s">
        <v>991</v>
      </c>
      <c r="C498" s="5" t="s">
        <v>155</v>
      </c>
      <c r="D498" s="5" t="s">
        <v>2711</v>
      </c>
      <c r="E498" s="5" t="s">
        <v>2712</v>
      </c>
      <c r="F498" s="5" t="s">
        <v>2713</v>
      </c>
      <c r="G498" s="5" t="s">
        <v>1424</v>
      </c>
      <c r="J498" s="5" t="s">
        <v>3378</v>
      </c>
    </row>
    <row r="499" spans="1:10">
      <c r="A499" s="5">
        <v>498</v>
      </c>
      <c r="B499" s="5" t="s">
        <v>991</v>
      </c>
      <c r="C499" s="5" t="s">
        <v>155</v>
      </c>
      <c r="D499" s="5" t="s">
        <v>2714</v>
      </c>
      <c r="E499" s="5" t="s">
        <v>2715</v>
      </c>
      <c r="F499" s="5" t="s">
        <v>2716</v>
      </c>
      <c r="G499" s="5" t="s">
        <v>1021</v>
      </c>
      <c r="H499" s="5" t="s">
        <v>2717</v>
      </c>
      <c r="J499" s="5" t="s">
        <v>3378</v>
      </c>
    </row>
    <row r="500" spans="1:10">
      <c r="A500" s="5">
        <v>499</v>
      </c>
      <c r="B500" s="5" t="s">
        <v>991</v>
      </c>
      <c r="C500" s="5" t="s">
        <v>155</v>
      </c>
      <c r="D500" s="5" t="s">
        <v>2718</v>
      </c>
      <c r="E500" s="5" t="s">
        <v>2719</v>
      </c>
      <c r="F500" s="5" t="s">
        <v>2720</v>
      </c>
      <c r="G500" s="5" t="s">
        <v>1413</v>
      </c>
      <c r="J500" s="5" t="s">
        <v>3378</v>
      </c>
    </row>
    <row r="501" spans="1:10">
      <c r="A501" s="5">
        <v>500</v>
      </c>
      <c r="B501" s="5" t="s">
        <v>991</v>
      </c>
      <c r="C501" s="5" t="s">
        <v>155</v>
      </c>
      <c r="D501" s="5" t="s">
        <v>2721</v>
      </c>
      <c r="E501" s="5" t="s">
        <v>2722</v>
      </c>
      <c r="F501" s="5" t="s">
        <v>2723</v>
      </c>
      <c r="G501" s="5" t="s">
        <v>1452</v>
      </c>
      <c r="J501" s="5" t="s">
        <v>3378</v>
      </c>
    </row>
    <row r="502" spans="1:10">
      <c r="A502" s="5">
        <v>501</v>
      </c>
      <c r="B502" s="5" t="s">
        <v>991</v>
      </c>
      <c r="C502" s="5" t="s">
        <v>155</v>
      </c>
      <c r="D502" s="5" t="s">
        <v>2724</v>
      </c>
      <c r="E502" s="5" t="s">
        <v>2725</v>
      </c>
      <c r="F502" s="5" t="s">
        <v>2726</v>
      </c>
      <c r="G502" s="5" t="s">
        <v>1515</v>
      </c>
      <c r="H502" s="5" t="s">
        <v>2727</v>
      </c>
      <c r="J502" s="5" t="s">
        <v>3378</v>
      </c>
    </row>
    <row r="503" spans="1:10">
      <c r="A503" s="5">
        <v>502</v>
      </c>
      <c r="B503" s="5" t="s">
        <v>991</v>
      </c>
      <c r="C503" s="5" t="s">
        <v>155</v>
      </c>
      <c r="D503" s="5" t="s">
        <v>2728</v>
      </c>
      <c r="E503" s="5" t="s">
        <v>2729</v>
      </c>
      <c r="F503" s="5" t="s">
        <v>2730</v>
      </c>
      <c r="G503" s="5" t="s">
        <v>1029</v>
      </c>
      <c r="J503" s="5" t="s">
        <v>3378</v>
      </c>
    </row>
    <row r="504" spans="1:10">
      <c r="A504" s="5">
        <v>503</v>
      </c>
      <c r="B504" s="5" t="s">
        <v>991</v>
      </c>
      <c r="C504" s="5" t="s">
        <v>155</v>
      </c>
      <c r="D504" s="5" t="s">
        <v>2731</v>
      </c>
      <c r="E504" s="5" t="s">
        <v>2732</v>
      </c>
      <c r="F504" s="5" t="s">
        <v>2733</v>
      </c>
      <c r="G504" s="5" t="s">
        <v>1255</v>
      </c>
      <c r="J504" s="5" t="s">
        <v>3378</v>
      </c>
    </row>
    <row r="505" spans="1:10">
      <c r="A505" s="5">
        <v>504</v>
      </c>
      <c r="B505" s="5" t="s">
        <v>991</v>
      </c>
      <c r="C505" s="5" t="s">
        <v>155</v>
      </c>
      <c r="D505" s="5" t="s">
        <v>2734</v>
      </c>
      <c r="E505" s="5" t="s">
        <v>2735</v>
      </c>
      <c r="F505" s="5" t="s">
        <v>2736</v>
      </c>
      <c r="G505" s="5" t="s">
        <v>2525</v>
      </c>
      <c r="J505" s="5" t="s">
        <v>3378</v>
      </c>
    </row>
    <row r="506" spans="1:10">
      <c r="A506" s="5">
        <v>505</v>
      </c>
      <c r="B506" s="5" t="s">
        <v>991</v>
      </c>
      <c r="C506" s="5" t="s">
        <v>155</v>
      </c>
      <c r="D506" s="5" t="s">
        <v>2737</v>
      </c>
      <c r="E506" s="5" t="s">
        <v>2738</v>
      </c>
      <c r="F506" s="5" t="s">
        <v>2739</v>
      </c>
      <c r="G506" s="5" t="s">
        <v>1077</v>
      </c>
      <c r="H506" s="5" t="s">
        <v>2740</v>
      </c>
      <c r="J506" s="5" t="s">
        <v>3378</v>
      </c>
    </row>
    <row r="507" spans="1:10">
      <c r="A507" s="5">
        <v>506</v>
      </c>
      <c r="B507" s="5" t="s">
        <v>991</v>
      </c>
      <c r="C507" s="5" t="s">
        <v>155</v>
      </c>
      <c r="D507" s="5" t="s">
        <v>2741</v>
      </c>
      <c r="E507" s="5" t="s">
        <v>2742</v>
      </c>
      <c r="F507" s="5" t="s">
        <v>2743</v>
      </c>
      <c r="G507" s="5" t="s">
        <v>1042</v>
      </c>
      <c r="J507" s="5" t="s">
        <v>3378</v>
      </c>
    </row>
    <row r="508" spans="1:10">
      <c r="A508" s="5">
        <v>507</v>
      </c>
      <c r="B508" s="5" t="s">
        <v>991</v>
      </c>
      <c r="C508" s="5" t="s">
        <v>155</v>
      </c>
      <c r="D508" s="5" t="s">
        <v>2744</v>
      </c>
      <c r="E508" s="5" t="s">
        <v>2745</v>
      </c>
      <c r="F508" s="5" t="s">
        <v>2746</v>
      </c>
      <c r="G508" s="5" t="s">
        <v>1042</v>
      </c>
      <c r="H508" s="5" t="s">
        <v>1810</v>
      </c>
      <c r="J508" s="5" t="s">
        <v>3378</v>
      </c>
    </row>
    <row r="509" spans="1:10">
      <c r="A509" s="5">
        <v>508</v>
      </c>
      <c r="B509" s="5" t="s">
        <v>991</v>
      </c>
      <c r="C509" s="5" t="s">
        <v>155</v>
      </c>
      <c r="D509" s="5" t="s">
        <v>2747</v>
      </c>
      <c r="E509" s="5" t="s">
        <v>2748</v>
      </c>
      <c r="F509" s="5" t="s">
        <v>2749</v>
      </c>
      <c r="G509" s="5" t="s">
        <v>1054</v>
      </c>
      <c r="H509" s="5" t="s">
        <v>2750</v>
      </c>
      <c r="J509" s="5" t="s">
        <v>3378</v>
      </c>
    </row>
    <row r="510" spans="1:10">
      <c r="A510" s="5">
        <v>509</v>
      </c>
      <c r="B510" s="5" t="s">
        <v>991</v>
      </c>
      <c r="C510" s="5" t="s">
        <v>155</v>
      </c>
      <c r="D510" s="5" t="s">
        <v>2751</v>
      </c>
      <c r="E510" s="5" t="s">
        <v>2752</v>
      </c>
      <c r="F510" s="5" t="s">
        <v>2753</v>
      </c>
      <c r="G510" s="5" t="s">
        <v>1398</v>
      </c>
      <c r="J510" s="5" t="s">
        <v>3378</v>
      </c>
    </row>
    <row r="511" spans="1:10">
      <c r="A511" s="5">
        <v>510</v>
      </c>
      <c r="B511" s="5" t="s">
        <v>991</v>
      </c>
      <c r="C511" s="5" t="s">
        <v>155</v>
      </c>
      <c r="D511" s="5" t="s">
        <v>2754</v>
      </c>
      <c r="E511" s="5" t="s">
        <v>2755</v>
      </c>
      <c r="F511" s="5" t="s">
        <v>2756</v>
      </c>
      <c r="G511" s="5" t="s">
        <v>1476</v>
      </c>
      <c r="H511" s="5" t="s">
        <v>2757</v>
      </c>
      <c r="J511" s="5" t="s">
        <v>3378</v>
      </c>
    </row>
    <row r="512" spans="1:10">
      <c r="A512" s="5">
        <v>511</v>
      </c>
      <c r="B512" s="5" t="s">
        <v>991</v>
      </c>
      <c r="C512" s="5" t="s">
        <v>155</v>
      </c>
      <c r="D512" s="5" t="s">
        <v>2758</v>
      </c>
      <c r="E512" s="5" t="s">
        <v>2759</v>
      </c>
      <c r="F512" s="5" t="s">
        <v>2760</v>
      </c>
      <c r="G512" s="5" t="s">
        <v>2006</v>
      </c>
      <c r="H512" s="5" t="s">
        <v>2761</v>
      </c>
      <c r="J512" s="5" t="s">
        <v>3378</v>
      </c>
    </row>
    <row r="513" spans="1:10">
      <c r="A513" s="5">
        <v>512</v>
      </c>
      <c r="B513" s="5" t="s">
        <v>991</v>
      </c>
      <c r="C513" s="5" t="s">
        <v>155</v>
      </c>
      <c r="D513" s="5" t="s">
        <v>2762</v>
      </c>
      <c r="E513" s="5" t="s">
        <v>2763</v>
      </c>
      <c r="F513" s="5" t="s">
        <v>2764</v>
      </c>
      <c r="G513" s="5" t="s">
        <v>1413</v>
      </c>
      <c r="J513" s="5" t="s">
        <v>3378</v>
      </c>
    </row>
    <row r="514" spans="1:10">
      <c r="A514" s="5">
        <v>513</v>
      </c>
      <c r="B514" s="5" t="s">
        <v>991</v>
      </c>
      <c r="C514" s="5" t="s">
        <v>155</v>
      </c>
      <c r="D514" s="5" t="s">
        <v>2765</v>
      </c>
      <c r="E514" s="5" t="s">
        <v>2766</v>
      </c>
      <c r="F514" s="5" t="s">
        <v>2767</v>
      </c>
      <c r="G514" s="5" t="s">
        <v>1029</v>
      </c>
      <c r="J514" s="5" t="s">
        <v>3378</v>
      </c>
    </row>
    <row r="515" spans="1:10">
      <c r="A515" s="5">
        <v>514</v>
      </c>
      <c r="B515" s="5" t="s">
        <v>991</v>
      </c>
      <c r="C515" s="5" t="s">
        <v>155</v>
      </c>
      <c r="D515" s="5" t="s">
        <v>2768</v>
      </c>
      <c r="E515" s="5" t="s">
        <v>2769</v>
      </c>
      <c r="F515" s="5" t="s">
        <v>2770</v>
      </c>
      <c r="G515" s="5" t="s">
        <v>1077</v>
      </c>
      <c r="J515" s="5" t="s">
        <v>3378</v>
      </c>
    </row>
    <row r="516" spans="1:10">
      <c r="A516" s="5">
        <v>515</v>
      </c>
      <c r="B516" s="5" t="s">
        <v>991</v>
      </c>
      <c r="C516" s="5" t="s">
        <v>155</v>
      </c>
      <c r="D516" s="5" t="s">
        <v>2771</v>
      </c>
      <c r="E516" s="5" t="s">
        <v>2772</v>
      </c>
      <c r="F516" s="5" t="s">
        <v>2773</v>
      </c>
      <c r="G516" s="5" t="s">
        <v>1356</v>
      </c>
      <c r="J516" s="5" t="s">
        <v>3378</v>
      </c>
    </row>
    <row r="517" spans="1:10">
      <c r="A517" s="5">
        <v>516</v>
      </c>
      <c r="B517" s="5" t="s">
        <v>991</v>
      </c>
      <c r="C517" s="5" t="s">
        <v>155</v>
      </c>
      <c r="D517" s="5" t="s">
        <v>2774</v>
      </c>
      <c r="E517" s="5" t="s">
        <v>2775</v>
      </c>
      <c r="F517" s="5" t="s">
        <v>2776</v>
      </c>
      <c r="G517" s="5" t="s">
        <v>1714</v>
      </c>
      <c r="J517" s="5" t="s">
        <v>3378</v>
      </c>
    </row>
    <row r="518" spans="1:10">
      <c r="A518" s="5">
        <v>517</v>
      </c>
      <c r="B518" s="5" t="s">
        <v>991</v>
      </c>
      <c r="C518" s="5" t="s">
        <v>155</v>
      </c>
      <c r="D518" s="5" t="s">
        <v>2777</v>
      </c>
      <c r="E518" s="5" t="s">
        <v>2778</v>
      </c>
      <c r="F518" s="5" t="s">
        <v>2779</v>
      </c>
      <c r="G518" s="5" t="s">
        <v>1046</v>
      </c>
      <c r="H518" s="5" t="s">
        <v>2780</v>
      </c>
      <c r="J518" s="5" t="s">
        <v>3378</v>
      </c>
    </row>
    <row r="519" spans="1:10">
      <c r="A519" s="5">
        <v>518</v>
      </c>
      <c r="B519" s="5" t="s">
        <v>991</v>
      </c>
      <c r="C519" s="5" t="s">
        <v>155</v>
      </c>
      <c r="D519" s="5" t="s">
        <v>2781</v>
      </c>
      <c r="E519" s="5" t="s">
        <v>2782</v>
      </c>
      <c r="F519" s="5" t="s">
        <v>2783</v>
      </c>
      <c r="G519" s="5" t="s">
        <v>1054</v>
      </c>
      <c r="H519" s="5" t="s">
        <v>2784</v>
      </c>
      <c r="J519" s="5" t="s">
        <v>3378</v>
      </c>
    </row>
    <row r="520" spans="1:10">
      <c r="A520" s="5">
        <v>519</v>
      </c>
      <c r="B520" s="5" t="s">
        <v>991</v>
      </c>
      <c r="C520" s="5" t="s">
        <v>155</v>
      </c>
      <c r="D520" s="5" t="s">
        <v>2785</v>
      </c>
      <c r="E520" s="5" t="s">
        <v>2786</v>
      </c>
      <c r="F520" s="5" t="s">
        <v>2787</v>
      </c>
      <c r="G520" s="5" t="s">
        <v>1493</v>
      </c>
      <c r="J520" s="5" t="s">
        <v>3378</v>
      </c>
    </row>
    <row r="521" spans="1:10">
      <c r="A521" s="5">
        <v>520</v>
      </c>
      <c r="B521" s="5" t="s">
        <v>991</v>
      </c>
      <c r="C521" s="5" t="s">
        <v>155</v>
      </c>
      <c r="D521" s="5" t="s">
        <v>2788</v>
      </c>
      <c r="E521" s="5" t="s">
        <v>2789</v>
      </c>
      <c r="F521" s="5" t="s">
        <v>2790</v>
      </c>
      <c r="G521" s="5" t="s">
        <v>1182</v>
      </c>
      <c r="J521" s="5" t="s">
        <v>3378</v>
      </c>
    </row>
    <row r="522" spans="1:10">
      <c r="A522" s="5">
        <v>521</v>
      </c>
      <c r="B522" s="5" t="s">
        <v>991</v>
      </c>
      <c r="C522" s="5" t="s">
        <v>155</v>
      </c>
      <c r="D522" s="5" t="s">
        <v>2791</v>
      </c>
      <c r="E522" s="5" t="s">
        <v>2792</v>
      </c>
      <c r="F522" s="5" t="s">
        <v>2793</v>
      </c>
      <c r="G522" s="5" t="s">
        <v>1263</v>
      </c>
      <c r="J522" s="5" t="s">
        <v>3378</v>
      </c>
    </row>
    <row r="523" spans="1:10">
      <c r="A523" s="5">
        <v>522</v>
      </c>
      <c r="B523" s="5" t="s">
        <v>991</v>
      </c>
      <c r="C523" s="5" t="s">
        <v>155</v>
      </c>
      <c r="D523" s="5" t="s">
        <v>2794</v>
      </c>
      <c r="E523" s="5" t="s">
        <v>2795</v>
      </c>
      <c r="F523" s="5" t="s">
        <v>2796</v>
      </c>
      <c r="G523" s="5" t="s">
        <v>1042</v>
      </c>
      <c r="J523" s="5" t="s">
        <v>3378</v>
      </c>
    </row>
    <row r="524" spans="1:10">
      <c r="A524" s="5">
        <v>523</v>
      </c>
      <c r="B524" s="5" t="s">
        <v>991</v>
      </c>
      <c r="C524" s="5" t="s">
        <v>155</v>
      </c>
      <c r="D524" s="5" t="s">
        <v>2797</v>
      </c>
      <c r="E524" s="5" t="s">
        <v>2798</v>
      </c>
      <c r="F524" s="5" t="s">
        <v>2799</v>
      </c>
      <c r="G524" s="5" t="s">
        <v>1054</v>
      </c>
      <c r="H524" s="5" t="s">
        <v>1318</v>
      </c>
      <c r="J524" s="5" t="s">
        <v>3378</v>
      </c>
    </row>
    <row r="525" spans="1:10">
      <c r="A525" s="5">
        <v>524</v>
      </c>
      <c r="B525" s="5" t="s">
        <v>991</v>
      </c>
      <c r="C525" s="5" t="s">
        <v>155</v>
      </c>
      <c r="D525" s="5" t="s">
        <v>2800</v>
      </c>
      <c r="E525" s="5" t="s">
        <v>2801</v>
      </c>
      <c r="F525" s="5" t="s">
        <v>2802</v>
      </c>
      <c r="G525" s="5" t="s">
        <v>1828</v>
      </c>
      <c r="J525" s="5" t="s">
        <v>3378</v>
      </c>
    </row>
    <row r="526" spans="1:10">
      <c r="A526" s="5">
        <v>525</v>
      </c>
      <c r="B526" s="5" t="s">
        <v>991</v>
      </c>
      <c r="C526" s="5" t="s">
        <v>155</v>
      </c>
      <c r="D526" s="5" t="s">
        <v>2803</v>
      </c>
      <c r="E526" s="5" t="s">
        <v>2804</v>
      </c>
      <c r="F526" s="5" t="s">
        <v>2805</v>
      </c>
      <c r="G526" s="5" t="s">
        <v>1182</v>
      </c>
      <c r="H526" s="5" t="s">
        <v>2529</v>
      </c>
      <c r="J526" s="5" t="s">
        <v>3378</v>
      </c>
    </row>
    <row r="527" spans="1:10">
      <c r="A527" s="5">
        <v>526</v>
      </c>
      <c r="B527" s="5" t="s">
        <v>991</v>
      </c>
      <c r="C527" s="5" t="s">
        <v>155</v>
      </c>
      <c r="D527" s="5" t="s">
        <v>2806</v>
      </c>
      <c r="E527" s="5" t="s">
        <v>2807</v>
      </c>
      <c r="F527" s="5" t="s">
        <v>2808</v>
      </c>
      <c r="G527" s="5" t="s">
        <v>1182</v>
      </c>
      <c r="H527" s="5" t="s">
        <v>2809</v>
      </c>
      <c r="J527" s="5" t="s">
        <v>3378</v>
      </c>
    </row>
    <row r="528" spans="1:10">
      <c r="A528" s="5">
        <v>527</v>
      </c>
      <c r="B528" s="5" t="s">
        <v>991</v>
      </c>
      <c r="C528" s="5" t="s">
        <v>155</v>
      </c>
      <c r="D528" s="5" t="s">
        <v>2810</v>
      </c>
      <c r="E528" s="5" t="s">
        <v>2811</v>
      </c>
      <c r="F528" s="5" t="s">
        <v>2812</v>
      </c>
      <c r="G528" s="5" t="s">
        <v>1244</v>
      </c>
      <c r="J528" s="5" t="s">
        <v>3378</v>
      </c>
    </row>
    <row r="529" spans="1:10">
      <c r="A529" s="5">
        <v>528</v>
      </c>
      <c r="B529" s="5" t="s">
        <v>991</v>
      </c>
      <c r="C529" s="5" t="s">
        <v>155</v>
      </c>
      <c r="D529" s="5" t="s">
        <v>2813</v>
      </c>
      <c r="E529" s="5" t="s">
        <v>2814</v>
      </c>
      <c r="F529" s="5" t="s">
        <v>2815</v>
      </c>
      <c r="G529" s="5" t="s">
        <v>1054</v>
      </c>
      <c r="J529" s="5" t="s">
        <v>3378</v>
      </c>
    </row>
    <row r="530" spans="1:10">
      <c r="A530" s="5">
        <v>529</v>
      </c>
      <c r="B530" s="5" t="s">
        <v>991</v>
      </c>
      <c r="C530" s="5" t="s">
        <v>155</v>
      </c>
      <c r="D530" s="5" t="s">
        <v>2816</v>
      </c>
      <c r="E530" s="5" t="s">
        <v>2817</v>
      </c>
      <c r="F530" s="5" t="s">
        <v>2818</v>
      </c>
      <c r="G530" s="5" t="s">
        <v>1050</v>
      </c>
      <c r="H530" s="5" t="s">
        <v>2819</v>
      </c>
      <c r="J530" s="5" t="s">
        <v>3378</v>
      </c>
    </row>
    <row r="531" spans="1:10">
      <c r="A531" s="5">
        <v>530</v>
      </c>
      <c r="B531" s="5" t="s">
        <v>991</v>
      </c>
      <c r="C531" s="5" t="s">
        <v>155</v>
      </c>
      <c r="D531" s="5" t="s">
        <v>2820</v>
      </c>
      <c r="E531" s="5" t="s">
        <v>2821</v>
      </c>
      <c r="F531" s="5" t="s">
        <v>2822</v>
      </c>
      <c r="G531" s="5" t="s">
        <v>2006</v>
      </c>
      <c r="J531" s="5" t="s">
        <v>3378</v>
      </c>
    </row>
    <row r="532" spans="1:10">
      <c r="A532" s="5">
        <v>531</v>
      </c>
      <c r="B532" s="5" t="s">
        <v>991</v>
      </c>
      <c r="C532" s="5" t="s">
        <v>155</v>
      </c>
      <c r="D532" s="5" t="s">
        <v>2823</v>
      </c>
      <c r="E532" s="5" t="s">
        <v>2824</v>
      </c>
      <c r="F532" s="5" t="s">
        <v>2825</v>
      </c>
      <c r="G532" s="5" t="s">
        <v>1263</v>
      </c>
      <c r="H532" s="5" t="s">
        <v>2826</v>
      </c>
      <c r="J532" s="5" t="s">
        <v>3378</v>
      </c>
    </row>
    <row r="533" spans="1:10">
      <c r="A533" s="5">
        <v>532</v>
      </c>
      <c r="B533" s="5" t="s">
        <v>991</v>
      </c>
      <c r="C533" s="5" t="s">
        <v>155</v>
      </c>
      <c r="D533" s="5" t="s">
        <v>2827</v>
      </c>
      <c r="E533" s="5" t="s">
        <v>2828</v>
      </c>
      <c r="F533" s="5" t="s">
        <v>2829</v>
      </c>
      <c r="G533" s="5" t="s">
        <v>1042</v>
      </c>
      <c r="J533" s="5" t="s">
        <v>3378</v>
      </c>
    </row>
    <row r="534" spans="1:10">
      <c r="A534" s="5">
        <v>533</v>
      </c>
      <c r="B534" s="5" t="s">
        <v>991</v>
      </c>
      <c r="C534" s="5" t="s">
        <v>155</v>
      </c>
      <c r="D534" s="5" t="s">
        <v>2830</v>
      </c>
      <c r="E534" s="5" t="s">
        <v>2831</v>
      </c>
      <c r="F534" s="5" t="s">
        <v>2832</v>
      </c>
      <c r="G534" s="5" t="s">
        <v>1420</v>
      </c>
      <c r="J534" s="5" t="s">
        <v>3378</v>
      </c>
    </row>
    <row r="535" spans="1:10">
      <c r="A535" s="5">
        <v>534</v>
      </c>
      <c r="B535" s="5" t="s">
        <v>991</v>
      </c>
      <c r="C535" s="5" t="s">
        <v>155</v>
      </c>
      <c r="D535" s="5" t="s">
        <v>2833</v>
      </c>
      <c r="E535" s="5" t="s">
        <v>2834</v>
      </c>
      <c r="F535" s="5" t="s">
        <v>2835</v>
      </c>
      <c r="G535" s="5" t="s">
        <v>1042</v>
      </c>
      <c r="J535" s="5" t="s">
        <v>3378</v>
      </c>
    </row>
    <row r="536" spans="1:10">
      <c r="A536" s="5">
        <v>535</v>
      </c>
      <c r="B536" s="5" t="s">
        <v>991</v>
      </c>
      <c r="C536" s="5" t="s">
        <v>155</v>
      </c>
      <c r="D536" s="5" t="s">
        <v>2836</v>
      </c>
      <c r="E536" s="5" t="s">
        <v>2837</v>
      </c>
      <c r="F536" s="5" t="s">
        <v>2838</v>
      </c>
      <c r="G536" s="5" t="s">
        <v>1054</v>
      </c>
      <c r="H536" s="5" t="s">
        <v>2839</v>
      </c>
      <c r="J536" s="5" t="s">
        <v>3378</v>
      </c>
    </row>
    <row r="537" spans="1:10">
      <c r="A537" s="5">
        <v>536</v>
      </c>
      <c r="B537" s="5" t="s">
        <v>991</v>
      </c>
      <c r="C537" s="5" t="s">
        <v>155</v>
      </c>
      <c r="D537" s="5" t="s">
        <v>2840</v>
      </c>
      <c r="E537" s="5" t="s">
        <v>2841</v>
      </c>
      <c r="F537" s="5" t="s">
        <v>2842</v>
      </c>
      <c r="G537" s="5" t="s">
        <v>1251</v>
      </c>
      <c r="J537" s="5" t="s">
        <v>3378</v>
      </c>
    </row>
    <row r="538" spans="1:10">
      <c r="A538" s="5">
        <v>537</v>
      </c>
      <c r="B538" s="5" t="s">
        <v>991</v>
      </c>
      <c r="C538" s="5" t="s">
        <v>155</v>
      </c>
      <c r="D538" s="5" t="s">
        <v>2843</v>
      </c>
      <c r="E538" s="5" t="s">
        <v>2844</v>
      </c>
      <c r="F538" s="5" t="s">
        <v>2845</v>
      </c>
      <c r="G538" s="5" t="s">
        <v>1398</v>
      </c>
      <c r="H538" s="5" t="s">
        <v>2846</v>
      </c>
      <c r="J538" s="5" t="s">
        <v>3378</v>
      </c>
    </row>
    <row r="539" spans="1:10">
      <c r="A539" s="5">
        <v>538</v>
      </c>
      <c r="B539" s="5" t="s">
        <v>991</v>
      </c>
      <c r="C539" s="5" t="s">
        <v>155</v>
      </c>
      <c r="D539" s="5" t="s">
        <v>2847</v>
      </c>
      <c r="E539" s="5" t="s">
        <v>2848</v>
      </c>
      <c r="F539" s="5" t="s">
        <v>2849</v>
      </c>
      <c r="G539" s="5" t="s">
        <v>1077</v>
      </c>
      <c r="H539" s="5" t="s">
        <v>2850</v>
      </c>
      <c r="J539" s="5" t="s">
        <v>3378</v>
      </c>
    </row>
    <row r="540" spans="1:10">
      <c r="A540" s="5">
        <v>539</v>
      </c>
      <c r="B540" s="5" t="s">
        <v>991</v>
      </c>
      <c r="C540" s="5" t="s">
        <v>155</v>
      </c>
      <c r="D540" s="5" t="s">
        <v>2851</v>
      </c>
      <c r="E540" s="5" t="s">
        <v>2852</v>
      </c>
      <c r="F540" s="5" t="s">
        <v>2853</v>
      </c>
      <c r="G540" s="5" t="s">
        <v>1029</v>
      </c>
      <c r="H540" s="5" t="s">
        <v>2854</v>
      </c>
      <c r="J540" s="5" t="s">
        <v>3378</v>
      </c>
    </row>
    <row r="541" spans="1:10">
      <c r="A541" s="5">
        <v>540</v>
      </c>
      <c r="B541" s="5" t="s">
        <v>991</v>
      </c>
      <c r="C541" s="5" t="s">
        <v>155</v>
      </c>
      <c r="D541" s="5" t="s">
        <v>2855</v>
      </c>
      <c r="E541" s="5" t="s">
        <v>2856</v>
      </c>
      <c r="F541" s="5" t="s">
        <v>2857</v>
      </c>
      <c r="G541" s="5" t="s">
        <v>1077</v>
      </c>
      <c r="J541" s="5" t="s">
        <v>3378</v>
      </c>
    </row>
    <row r="542" spans="1:10">
      <c r="A542" s="5">
        <v>541</v>
      </c>
      <c r="B542" s="5" t="s">
        <v>991</v>
      </c>
      <c r="C542" s="5" t="s">
        <v>155</v>
      </c>
      <c r="D542" s="5" t="s">
        <v>2858</v>
      </c>
      <c r="E542" s="5" t="s">
        <v>2859</v>
      </c>
      <c r="F542" s="5" t="s">
        <v>2860</v>
      </c>
      <c r="G542" s="5" t="s">
        <v>1255</v>
      </c>
      <c r="H542" s="5" t="s">
        <v>2861</v>
      </c>
      <c r="J542" s="5" t="s">
        <v>3378</v>
      </c>
    </row>
    <row r="543" spans="1:10">
      <c r="A543" s="5">
        <v>542</v>
      </c>
      <c r="B543" s="5" t="s">
        <v>991</v>
      </c>
      <c r="C543" s="5" t="s">
        <v>155</v>
      </c>
      <c r="D543" s="5" t="s">
        <v>2862</v>
      </c>
      <c r="E543" s="5" t="s">
        <v>2863</v>
      </c>
      <c r="F543" s="5" t="s">
        <v>2864</v>
      </c>
      <c r="G543" s="5" t="s">
        <v>1077</v>
      </c>
      <c r="J543" s="5" t="s">
        <v>3378</v>
      </c>
    </row>
    <row r="544" spans="1:10">
      <c r="A544" s="5">
        <v>543</v>
      </c>
      <c r="B544" s="5" t="s">
        <v>991</v>
      </c>
      <c r="C544" s="5" t="s">
        <v>155</v>
      </c>
      <c r="D544" s="5" t="s">
        <v>2865</v>
      </c>
      <c r="E544" s="5" t="s">
        <v>2866</v>
      </c>
      <c r="F544" s="5" t="s">
        <v>2867</v>
      </c>
      <c r="G544" s="5" t="s">
        <v>1029</v>
      </c>
      <c r="J544" s="5" t="s">
        <v>3378</v>
      </c>
    </row>
    <row r="545" spans="1:10">
      <c r="A545" s="5">
        <v>544</v>
      </c>
      <c r="B545" s="5" t="s">
        <v>991</v>
      </c>
      <c r="C545" s="5" t="s">
        <v>155</v>
      </c>
      <c r="D545" s="5" t="s">
        <v>2868</v>
      </c>
      <c r="E545" s="5" t="s">
        <v>2869</v>
      </c>
      <c r="F545" s="5" t="s">
        <v>2870</v>
      </c>
      <c r="G545" s="5" t="s">
        <v>1042</v>
      </c>
      <c r="J545" s="5" t="s">
        <v>3378</v>
      </c>
    </row>
    <row r="546" spans="1:10">
      <c r="A546" s="5">
        <v>545</v>
      </c>
      <c r="B546" s="5" t="s">
        <v>991</v>
      </c>
      <c r="C546" s="5" t="s">
        <v>155</v>
      </c>
      <c r="D546" s="5" t="s">
        <v>2871</v>
      </c>
      <c r="E546" s="5" t="s">
        <v>2872</v>
      </c>
      <c r="F546" s="5" t="s">
        <v>2873</v>
      </c>
      <c r="G546" s="5" t="s">
        <v>1038</v>
      </c>
      <c r="J546" s="5" t="s">
        <v>3378</v>
      </c>
    </row>
    <row r="547" spans="1:10">
      <c r="A547" s="5">
        <v>546</v>
      </c>
      <c r="B547" s="5" t="s">
        <v>991</v>
      </c>
      <c r="C547" s="5" t="s">
        <v>155</v>
      </c>
      <c r="D547" s="5" t="s">
        <v>2874</v>
      </c>
      <c r="E547" s="5" t="s">
        <v>2875</v>
      </c>
      <c r="F547" s="5" t="s">
        <v>2876</v>
      </c>
      <c r="G547" s="5" t="s">
        <v>1515</v>
      </c>
      <c r="J547" s="5" t="s">
        <v>3378</v>
      </c>
    </row>
    <row r="548" spans="1:10">
      <c r="A548" s="5">
        <v>547</v>
      </c>
      <c r="B548" s="5" t="s">
        <v>991</v>
      </c>
      <c r="C548" s="5" t="s">
        <v>155</v>
      </c>
      <c r="D548" s="5" t="s">
        <v>2877</v>
      </c>
      <c r="E548" s="5" t="s">
        <v>2878</v>
      </c>
      <c r="F548" s="5" t="s">
        <v>2879</v>
      </c>
      <c r="G548" s="5" t="s">
        <v>1385</v>
      </c>
      <c r="H548" s="5" t="s">
        <v>2880</v>
      </c>
      <c r="J548" s="5" t="s">
        <v>3378</v>
      </c>
    </row>
    <row r="549" spans="1:10">
      <c r="A549" s="5">
        <v>548</v>
      </c>
      <c r="B549" s="5" t="s">
        <v>991</v>
      </c>
      <c r="C549" s="5" t="s">
        <v>155</v>
      </c>
      <c r="D549" s="5" t="s">
        <v>2881</v>
      </c>
      <c r="E549" s="5" t="s">
        <v>2882</v>
      </c>
      <c r="F549" s="5" t="s">
        <v>2883</v>
      </c>
      <c r="G549" s="5" t="s">
        <v>1029</v>
      </c>
      <c r="J549" s="5" t="s">
        <v>3378</v>
      </c>
    </row>
    <row r="550" spans="1:10">
      <c r="A550" s="5">
        <v>549</v>
      </c>
      <c r="B550" s="5" t="s">
        <v>991</v>
      </c>
      <c r="C550" s="5" t="s">
        <v>155</v>
      </c>
      <c r="D550" s="5" t="s">
        <v>2884</v>
      </c>
      <c r="E550" s="5" t="s">
        <v>2885</v>
      </c>
      <c r="F550" s="5" t="s">
        <v>2886</v>
      </c>
      <c r="G550" s="5" t="s">
        <v>1054</v>
      </c>
      <c r="J550" s="5" t="s">
        <v>3378</v>
      </c>
    </row>
    <row r="551" spans="1:10">
      <c r="A551" s="5">
        <v>550</v>
      </c>
      <c r="B551" s="5" t="s">
        <v>991</v>
      </c>
      <c r="C551" s="5" t="s">
        <v>155</v>
      </c>
      <c r="D551" s="5" t="s">
        <v>2887</v>
      </c>
      <c r="E551" s="5" t="s">
        <v>2888</v>
      </c>
      <c r="F551" s="5" t="s">
        <v>2889</v>
      </c>
      <c r="G551" s="5" t="s">
        <v>1460</v>
      </c>
      <c r="J551" s="5" t="s">
        <v>3378</v>
      </c>
    </row>
    <row r="552" spans="1:10">
      <c r="A552" s="5">
        <v>551</v>
      </c>
      <c r="B552" s="5" t="s">
        <v>991</v>
      </c>
      <c r="C552" s="5" t="s">
        <v>155</v>
      </c>
      <c r="D552" s="5" t="s">
        <v>2890</v>
      </c>
      <c r="E552" s="5" t="s">
        <v>2891</v>
      </c>
      <c r="F552" s="5" t="s">
        <v>2892</v>
      </c>
      <c r="G552" s="5" t="s">
        <v>1029</v>
      </c>
      <c r="H552" s="5" t="s">
        <v>2893</v>
      </c>
      <c r="J552" s="5" t="s">
        <v>3378</v>
      </c>
    </row>
    <row r="553" spans="1:10">
      <c r="A553" s="5">
        <v>552</v>
      </c>
      <c r="B553" s="5" t="s">
        <v>991</v>
      </c>
      <c r="C553" s="5" t="s">
        <v>155</v>
      </c>
      <c r="D553" s="5" t="s">
        <v>2894</v>
      </c>
      <c r="E553" s="5" t="s">
        <v>2895</v>
      </c>
      <c r="F553" s="5" t="s">
        <v>2896</v>
      </c>
      <c r="G553" s="5" t="s">
        <v>1034</v>
      </c>
      <c r="J553" s="5" t="s">
        <v>3378</v>
      </c>
    </row>
    <row r="554" spans="1:10">
      <c r="A554" s="5">
        <v>553</v>
      </c>
      <c r="B554" s="5" t="s">
        <v>991</v>
      </c>
      <c r="C554" s="5" t="s">
        <v>155</v>
      </c>
      <c r="D554" s="5" t="s">
        <v>2897</v>
      </c>
      <c r="E554" s="5" t="s">
        <v>2898</v>
      </c>
      <c r="F554" s="5" t="s">
        <v>2899</v>
      </c>
      <c r="G554" s="5" t="s">
        <v>1182</v>
      </c>
      <c r="H554" s="5" t="s">
        <v>2594</v>
      </c>
      <c r="J554" s="5" t="s">
        <v>3378</v>
      </c>
    </row>
    <row r="555" spans="1:10">
      <c r="A555" s="5">
        <v>554</v>
      </c>
      <c r="B555" s="5" t="s">
        <v>991</v>
      </c>
      <c r="C555" s="5" t="s">
        <v>155</v>
      </c>
      <c r="D555" s="5" t="s">
        <v>2900</v>
      </c>
      <c r="E555" s="5" t="s">
        <v>2901</v>
      </c>
      <c r="F555" s="5" t="s">
        <v>2902</v>
      </c>
      <c r="G555" s="5" t="s">
        <v>1486</v>
      </c>
      <c r="J555" s="5" t="s">
        <v>3378</v>
      </c>
    </row>
    <row r="556" spans="1:10">
      <c r="A556" s="5">
        <v>555</v>
      </c>
      <c r="B556" s="5" t="s">
        <v>991</v>
      </c>
      <c r="C556" s="5" t="s">
        <v>155</v>
      </c>
      <c r="D556" s="5" t="s">
        <v>2903</v>
      </c>
      <c r="E556" s="5" t="s">
        <v>2904</v>
      </c>
      <c r="F556" s="5" t="s">
        <v>2905</v>
      </c>
      <c r="G556" s="5" t="s">
        <v>1062</v>
      </c>
      <c r="J556" s="5" t="s">
        <v>3378</v>
      </c>
    </row>
    <row r="557" spans="1:10">
      <c r="A557" s="5">
        <v>556</v>
      </c>
      <c r="B557" s="5" t="s">
        <v>991</v>
      </c>
      <c r="C557" s="5" t="s">
        <v>155</v>
      </c>
      <c r="D557" s="5" t="s">
        <v>2906</v>
      </c>
      <c r="E557" s="5" t="s">
        <v>2907</v>
      </c>
      <c r="F557" s="5" t="s">
        <v>2908</v>
      </c>
      <c r="G557" s="5" t="s">
        <v>1077</v>
      </c>
      <c r="H557" s="5" t="s">
        <v>2909</v>
      </c>
      <c r="J557" s="5" t="s">
        <v>3378</v>
      </c>
    </row>
    <row r="558" spans="1:10">
      <c r="A558" s="5">
        <v>557</v>
      </c>
      <c r="B558" s="5" t="s">
        <v>991</v>
      </c>
      <c r="C558" s="5" t="s">
        <v>155</v>
      </c>
      <c r="D558" s="5" t="s">
        <v>2910</v>
      </c>
      <c r="E558" s="5" t="s">
        <v>2911</v>
      </c>
      <c r="F558" s="5" t="s">
        <v>2912</v>
      </c>
      <c r="G558" s="5" t="s">
        <v>1688</v>
      </c>
      <c r="J558" s="5" t="s">
        <v>3378</v>
      </c>
    </row>
    <row r="559" spans="1:10">
      <c r="A559" s="5">
        <v>558</v>
      </c>
      <c r="B559" s="5" t="s">
        <v>991</v>
      </c>
      <c r="C559" s="5" t="s">
        <v>155</v>
      </c>
      <c r="D559" s="5" t="s">
        <v>2913</v>
      </c>
      <c r="E559" s="5" t="s">
        <v>2914</v>
      </c>
      <c r="F559" s="5" t="s">
        <v>2915</v>
      </c>
      <c r="G559" s="5" t="s">
        <v>1077</v>
      </c>
      <c r="H559" s="5" t="s">
        <v>2916</v>
      </c>
      <c r="J559" s="5" t="s">
        <v>3378</v>
      </c>
    </row>
    <row r="560" spans="1:10">
      <c r="A560" s="5">
        <v>559</v>
      </c>
      <c r="B560" s="5" t="s">
        <v>991</v>
      </c>
      <c r="C560" s="5" t="s">
        <v>155</v>
      </c>
      <c r="D560" s="5" t="s">
        <v>2917</v>
      </c>
      <c r="E560" s="5" t="s">
        <v>2918</v>
      </c>
      <c r="F560" s="5" t="s">
        <v>2919</v>
      </c>
      <c r="G560" s="5" t="s">
        <v>1470</v>
      </c>
      <c r="H560" s="5" t="s">
        <v>2920</v>
      </c>
      <c r="J560" s="5" t="s">
        <v>3378</v>
      </c>
    </row>
    <row r="561" spans="1:10">
      <c r="A561" s="5">
        <v>560</v>
      </c>
      <c r="B561" s="5" t="s">
        <v>991</v>
      </c>
      <c r="C561" s="5" t="s">
        <v>155</v>
      </c>
      <c r="D561" s="5" t="s">
        <v>2921</v>
      </c>
      <c r="E561" s="5" t="s">
        <v>2922</v>
      </c>
      <c r="F561" s="5" t="s">
        <v>2923</v>
      </c>
      <c r="G561" s="5" t="s">
        <v>1182</v>
      </c>
      <c r="J561" s="5" t="s">
        <v>3378</v>
      </c>
    </row>
    <row r="562" spans="1:10">
      <c r="A562" s="5">
        <v>561</v>
      </c>
      <c r="B562" s="5" t="s">
        <v>991</v>
      </c>
      <c r="C562" s="5" t="s">
        <v>155</v>
      </c>
      <c r="D562" s="5" t="s">
        <v>2924</v>
      </c>
      <c r="E562" s="5" t="s">
        <v>2925</v>
      </c>
      <c r="F562" s="5" t="s">
        <v>2926</v>
      </c>
      <c r="G562" s="5" t="s">
        <v>1054</v>
      </c>
      <c r="J562" s="5" t="s">
        <v>3378</v>
      </c>
    </row>
    <row r="563" spans="1:10">
      <c r="A563" s="5">
        <v>562</v>
      </c>
      <c r="B563" s="5" t="s">
        <v>991</v>
      </c>
      <c r="C563" s="5" t="s">
        <v>155</v>
      </c>
      <c r="D563" s="5" t="s">
        <v>2927</v>
      </c>
      <c r="E563" s="5" t="s">
        <v>2928</v>
      </c>
      <c r="F563" s="5" t="s">
        <v>2929</v>
      </c>
      <c r="G563" s="5" t="s">
        <v>1182</v>
      </c>
      <c r="J563" s="5" t="s">
        <v>3378</v>
      </c>
    </row>
    <row r="564" spans="1:10">
      <c r="A564" s="5">
        <v>563</v>
      </c>
      <c r="B564" s="5" t="s">
        <v>991</v>
      </c>
      <c r="C564" s="5" t="s">
        <v>155</v>
      </c>
      <c r="D564" s="5" t="s">
        <v>2930</v>
      </c>
      <c r="E564" s="5" t="s">
        <v>2931</v>
      </c>
      <c r="F564" s="5" t="s">
        <v>2932</v>
      </c>
      <c r="G564" s="5" t="s">
        <v>1515</v>
      </c>
      <c r="J564" s="5" t="s">
        <v>3378</v>
      </c>
    </row>
    <row r="565" spans="1:10">
      <c r="A565" s="5">
        <v>564</v>
      </c>
      <c r="B565" s="5" t="s">
        <v>991</v>
      </c>
      <c r="C565" s="5" t="s">
        <v>155</v>
      </c>
      <c r="D565" s="5" t="s">
        <v>2933</v>
      </c>
      <c r="E565" s="5" t="s">
        <v>2934</v>
      </c>
      <c r="F565" s="5" t="s">
        <v>2935</v>
      </c>
      <c r="G565" s="5" t="s">
        <v>1714</v>
      </c>
      <c r="J565" s="5" t="s">
        <v>3378</v>
      </c>
    </row>
    <row r="566" spans="1:10">
      <c r="A566" s="5">
        <v>565</v>
      </c>
      <c r="B566" s="5" t="s">
        <v>991</v>
      </c>
      <c r="C566" s="5" t="s">
        <v>155</v>
      </c>
      <c r="D566" s="5" t="s">
        <v>2936</v>
      </c>
      <c r="E566" s="5" t="s">
        <v>2937</v>
      </c>
      <c r="F566" s="5" t="s">
        <v>2938</v>
      </c>
      <c r="G566" s="5" t="s">
        <v>1714</v>
      </c>
      <c r="H566" s="5" t="s">
        <v>2939</v>
      </c>
      <c r="J566" s="5" t="s">
        <v>3378</v>
      </c>
    </row>
    <row r="567" spans="1:10">
      <c r="A567" s="5">
        <v>566</v>
      </c>
      <c r="B567" s="5" t="s">
        <v>991</v>
      </c>
      <c r="C567" s="5" t="s">
        <v>155</v>
      </c>
      <c r="D567" s="5" t="s">
        <v>2940</v>
      </c>
      <c r="E567" s="5" t="s">
        <v>2941</v>
      </c>
      <c r="F567" s="5" t="s">
        <v>2942</v>
      </c>
      <c r="G567" s="5" t="s">
        <v>1470</v>
      </c>
      <c r="J567" s="5" t="s">
        <v>3378</v>
      </c>
    </row>
    <row r="568" spans="1:10">
      <c r="A568" s="5">
        <v>567</v>
      </c>
      <c r="B568" s="5" t="s">
        <v>991</v>
      </c>
      <c r="C568" s="5" t="s">
        <v>155</v>
      </c>
      <c r="D568" s="5" t="s">
        <v>2943</v>
      </c>
      <c r="E568" s="5" t="s">
        <v>2944</v>
      </c>
      <c r="F568" s="5" t="s">
        <v>2945</v>
      </c>
      <c r="G568" s="5" t="s">
        <v>1390</v>
      </c>
      <c r="J568" s="5" t="s">
        <v>3378</v>
      </c>
    </row>
    <row r="569" spans="1:10">
      <c r="A569" s="5">
        <v>568</v>
      </c>
      <c r="B569" s="5" t="s">
        <v>991</v>
      </c>
      <c r="C569" s="5" t="s">
        <v>155</v>
      </c>
      <c r="D569" s="5" t="s">
        <v>2946</v>
      </c>
      <c r="E569" s="5" t="s">
        <v>2947</v>
      </c>
      <c r="F569" s="5" t="s">
        <v>2948</v>
      </c>
      <c r="G569" s="5" t="s">
        <v>1394</v>
      </c>
      <c r="J569" s="5" t="s">
        <v>3378</v>
      </c>
    </row>
    <row r="570" spans="1:10">
      <c r="A570" s="5">
        <v>569</v>
      </c>
      <c r="B570" s="5" t="s">
        <v>991</v>
      </c>
      <c r="C570" s="5" t="s">
        <v>155</v>
      </c>
      <c r="D570" s="5" t="s">
        <v>2949</v>
      </c>
      <c r="E570" s="5" t="s">
        <v>2950</v>
      </c>
      <c r="F570" s="5" t="s">
        <v>2951</v>
      </c>
      <c r="G570" s="5" t="s">
        <v>1398</v>
      </c>
      <c r="J570" s="5" t="s">
        <v>3378</v>
      </c>
    </row>
    <row r="571" spans="1:10">
      <c r="A571" s="5">
        <v>570</v>
      </c>
      <c r="B571" s="5" t="s">
        <v>991</v>
      </c>
      <c r="C571" s="5" t="s">
        <v>155</v>
      </c>
      <c r="D571" s="5" t="s">
        <v>2952</v>
      </c>
      <c r="E571" s="5" t="s">
        <v>2953</v>
      </c>
      <c r="F571" s="5" t="s">
        <v>2204</v>
      </c>
      <c r="G571" s="5" t="s">
        <v>1182</v>
      </c>
      <c r="H571" s="5" t="s">
        <v>2954</v>
      </c>
      <c r="J571" s="5" t="s">
        <v>3378</v>
      </c>
    </row>
    <row r="572" spans="1:10">
      <c r="A572" s="5">
        <v>571</v>
      </c>
      <c r="B572" s="5" t="s">
        <v>991</v>
      </c>
      <c r="C572" s="5" t="s">
        <v>155</v>
      </c>
      <c r="D572" s="5" t="s">
        <v>2955</v>
      </c>
      <c r="E572" s="5" t="s">
        <v>2956</v>
      </c>
      <c r="F572" s="5" t="s">
        <v>2957</v>
      </c>
      <c r="G572" s="5" t="s">
        <v>1493</v>
      </c>
      <c r="J572" s="5" t="s">
        <v>3378</v>
      </c>
    </row>
    <row r="573" spans="1:10">
      <c r="A573" s="5">
        <v>572</v>
      </c>
      <c r="B573" s="5" t="s">
        <v>991</v>
      </c>
      <c r="C573" s="5" t="s">
        <v>155</v>
      </c>
      <c r="D573" s="5" t="s">
        <v>2958</v>
      </c>
      <c r="E573" s="5" t="s">
        <v>2959</v>
      </c>
      <c r="F573" s="5" t="s">
        <v>2960</v>
      </c>
      <c r="G573" s="5" t="s">
        <v>1182</v>
      </c>
      <c r="J573" s="5" t="s">
        <v>3378</v>
      </c>
    </row>
    <row r="574" spans="1:10">
      <c r="A574" s="5">
        <v>573</v>
      </c>
      <c r="B574" s="5" t="s">
        <v>991</v>
      </c>
      <c r="C574" s="5" t="s">
        <v>155</v>
      </c>
      <c r="D574" s="5" t="s">
        <v>2961</v>
      </c>
      <c r="E574" s="5" t="s">
        <v>2962</v>
      </c>
      <c r="F574" s="5" t="s">
        <v>2963</v>
      </c>
      <c r="G574" s="5" t="s">
        <v>1255</v>
      </c>
      <c r="J574" s="5" t="s">
        <v>3378</v>
      </c>
    </row>
    <row r="575" spans="1:10">
      <c r="A575" s="5">
        <v>574</v>
      </c>
      <c r="B575" s="5" t="s">
        <v>991</v>
      </c>
      <c r="C575" s="5" t="s">
        <v>155</v>
      </c>
      <c r="D575" s="5" t="s">
        <v>2964</v>
      </c>
      <c r="E575" s="5" t="s">
        <v>2965</v>
      </c>
      <c r="F575" s="5" t="s">
        <v>2966</v>
      </c>
      <c r="G575" s="5" t="s">
        <v>1182</v>
      </c>
      <c r="J575" s="5" t="s">
        <v>3378</v>
      </c>
    </row>
    <row r="576" spans="1:10">
      <c r="A576" s="5">
        <v>575</v>
      </c>
      <c r="B576" s="5" t="s">
        <v>991</v>
      </c>
      <c r="C576" s="5" t="s">
        <v>155</v>
      </c>
      <c r="D576" s="5" t="s">
        <v>2967</v>
      </c>
      <c r="E576" s="5" t="s">
        <v>2968</v>
      </c>
      <c r="F576" s="5" t="s">
        <v>2969</v>
      </c>
      <c r="G576" s="5" t="s">
        <v>1029</v>
      </c>
      <c r="J576" s="5" t="s">
        <v>3378</v>
      </c>
    </row>
    <row r="577" spans="1:10">
      <c r="A577" s="5">
        <v>576</v>
      </c>
      <c r="B577" s="5" t="s">
        <v>991</v>
      </c>
      <c r="C577" s="5" t="s">
        <v>155</v>
      </c>
      <c r="D577" s="5" t="s">
        <v>2970</v>
      </c>
      <c r="E577" s="5" t="s">
        <v>2971</v>
      </c>
      <c r="F577" s="5" t="s">
        <v>2972</v>
      </c>
      <c r="G577" s="5" t="s">
        <v>1038</v>
      </c>
      <c r="J577" s="5" t="s">
        <v>3378</v>
      </c>
    </row>
    <row r="578" spans="1:10">
      <c r="A578" s="5">
        <v>577</v>
      </c>
      <c r="B578" s="5" t="s">
        <v>991</v>
      </c>
      <c r="C578" s="5" t="s">
        <v>155</v>
      </c>
      <c r="D578" s="5" t="s">
        <v>2973</v>
      </c>
      <c r="E578" s="5" t="s">
        <v>2974</v>
      </c>
      <c r="F578" s="5" t="s">
        <v>2975</v>
      </c>
      <c r="G578" s="5" t="s">
        <v>1613</v>
      </c>
      <c r="H578" s="5" t="s">
        <v>2976</v>
      </c>
      <c r="J578" s="5" t="s">
        <v>3378</v>
      </c>
    </row>
    <row r="579" spans="1:10">
      <c r="A579" s="5">
        <v>578</v>
      </c>
      <c r="B579" s="5" t="s">
        <v>991</v>
      </c>
      <c r="C579" s="5" t="s">
        <v>155</v>
      </c>
      <c r="D579" s="5" t="s">
        <v>2977</v>
      </c>
      <c r="E579" s="5" t="s">
        <v>2978</v>
      </c>
      <c r="F579" s="5" t="s">
        <v>2979</v>
      </c>
      <c r="G579" s="5" t="s">
        <v>1613</v>
      </c>
      <c r="J579" s="5" t="s">
        <v>3378</v>
      </c>
    </row>
    <row r="580" spans="1:10">
      <c r="A580" s="5">
        <v>579</v>
      </c>
      <c r="B580" s="5" t="s">
        <v>991</v>
      </c>
      <c r="C580" s="5" t="s">
        <v>155</v>
      </c>
      <c r="D580" s="5" t="s">
        <v>2980</v>
      </c>
      <c r="E580" s="5" t="s">
        <v>2981</v>
      </c>
      <c r="F580" s="5" t="s">
        <v>2982</v>
      </c>
      <c r="G580" s="5" t="s">
        <v>1244</v>
      </c>
      <c r="H580" s="5" t="s">
        <v>2983</v>
      </c>
      <c r="J580" s="5" t="s">
        <v>3378</v>
      </c>
    </row>
    <row r="581" spans="1:10">
      <c r="A581" s="5">
        <v>580</v>
      </c>
      <c r="B581" s="5" t="s">
        <v>991</v>
      </c>
      <c r="C581" s="5" t="s">
        <v>155</v>
      </c>
      <c r="D581" s="5" t="s">
        <v>2984</v>
      </c>
      <c r="E581" s="5" t="s">
        <v>2985</v>
      </c>
      <c r="F581" s="5" t="s">
        <v>2986</v>
      </c>
      <c r="G581" s="5" t="s">
        <v>1335</v>
      </c>
      <c r="J581" s="5" t="s">
        <v>3378</v>
      </c>
    </row>
    <row r="582" spans="1:10">
      <c r="A582" s="5">
        <v>581</v>
      </c>
      <c r="B582" s="5" t="s">
        <v>991</v>
      </c>
      <c r="C582" s="5" t="s">
        <v>155</v>
      </c>
      <c r="D582" s="5" t="s">
        <v>2987</v>
      </c>
      <c r="E582" s="5" t="s">
        <v>2988</v>
      </c>
      <c r="F582" s="5" t="s">
        <v>2335</v>
      </c>
      <c r="G582" s="5" t="s">
        <v>1334</v>
      </c>
      <c r="J582" s="5" t="s">
        <v>3378</v>
      </c>
    </row>
    <row r="583" spans="1:10">
      <c r="A583" s="5">
        <v>582</v>
      </c>
      <c r="B583" s="5" t="s">
        <v>991</v>
      </c>
      <c r="C583" s="5" t="s">
        <v>155</v>
      </c>
      <c r="D583" s="5" t="s">
        <v>2989</v>
      </c>
      <c r="E583" s="5" t="s">
        <v>2990</v>
      </c>
      <c r="F583" s="5" t="s">
        <v>2991</v>
      </c>
      <c r="G583" s="5" t="s">
        <v>1050</v>
      </c>
      <c r="H583" s="5" t="s">
        <v>1477</v>
      </c>
      <c r="J583" s="5" t="s">
        <v>3378</v>
      </c>
    </row>
    <row r="584" spans="1:10">
      <c r="A584" s="5">
        <v>583</v>
      </c>
      <c r="B584" s="5" t="s">
        <v>991</v>
      </c>
      <c r="C584" s="5" t="s">
        <v>155</v>
      </c>
      <c r="D584" s="5" t="s">
        <v>2992</v>
      </c>
      <c r="E584" s="5" t="s">
        <v>2993</v>
      </c>
      <c r="F584" s="5" t="s">
        <v>2994</v>
      </c>
      <c r="G584" s="5" t="s">
        <v>1029</v>
      </c>
      <c r="J584" s="5" t="s">
        <v>3378</v>
      </c>
    </row>
    <row r="585" spans="1:10">
      <c r="A585" s="5">
        <v>584</v>
      </c>
      <c r="B585" s="5" t="s">
        <v>991</v>
      </c>
      <c r="C585" s="5" t="s">
        <v>155</v>
      </c>
      <c r="D585" s="5" t="s">
        <v>2995</v>
      </c>
      <c r="E585" s="5" t="s">
        <v>2996</v>
      </c>
      <c r="F585" s="5" t="s">
        <v>2997</v>
      </c>
      <c r="G585" s="5" t="s">
        <v>1042</v>
      </c>
      <c r="J585" s="5" t="s">
        <v>3378</v>
      </c>
    </row>
    <row r="586" spans="1:10">
      <c r="A586" s="5">
        <v>585</v>
      </c>
      <c r="B586" s="5" t="s">
        <v>991</v>
      </c>
      <c r="C586" s="5" t="s">
        <v>155</v>
      </c>
      <c r="D586" s="5" t="s">
        <v>2998</v>
      </c>
      <c r="E586" s="5" t="s">
        <v>2999</v>
      </c>
      <c r="F586" s="5" t="s">
        <v>3000</v>
      </c>
      <c r="G586" s="5" t="s">
        <v>1054</v>
      </c>
      <c r="J586" s="5" t="s">
        <v>3378</v>
      </c>
    </row>
    <row r="587" spans="1:10">
      <c r="A587" s="5">
        <v>586</v>
      </c>
      <c r="B587" s="5" t="s">
        <v>991</v>
      </c>
      <c r="C587" s="5" t="s">
        <v>155</v>
      </c>
      <c r="D587" s="5" t="s">
        <v>3001</v>
      </c>
      <c r="E587" s="5" t="s">
        <v>3002</v>
      </c>
      <c r="F587" s="5" t="s">
        <v>3003</v>
      </c>
      <c r="G587" s="5" t="s">
        <v>1038</v>
      </c>
      <c r="H587" s="5" t="s">
        <v>2909</v>
      </c>
      <c r="J587" s="5" t="s">
        <v>3378</v>
      </c>
    </row>
    <row r="588" spans="1:10">
      <c r="A588" s="5">
        <v>587</v>
      </c>
      <c r="B588" s="5" t="s">
        <v>991</v>
      </c>
      <c r="C588" s="5" t="s">
        <v>155</v>
      </c>
      <c r="D588" s="5" t="s">
        <v>3004</v>
      </c>
      <c r="E588" s="5" t="s">
        <v>3005</v>
      </c>
      <c r="F588" s="5" t="s">
        <v>3006</v>
      </c>
      <c r="G588" s="5" t="s">
        <v>1116</v>
      </c>
      <c r="H588" s="5" t="s">
        <v>3007</v>
      </c>
      <c r="J588" s="5" t="s">
        <v>3378</v>
      </c>
    </row>
    <row r="589" spans="1:10">
      <c r="A589" s="5">
        <v>588</v>
      </c>
      <c r="B589" s="5" t="s">
        <v>991</v>
      </c>
      <c r="C589" s="5" t="s">
        <v>155</v>
      </c>
      <c r="D589" s="5" t="s">
        <v>3008</v>
      </c>
      <c r="E589" s="5" t="s">
        <v>3009</v>
      </c>
      <c r="F589" s="5" t="s">
        <v>3010</v>
      </c>
      <c r="G589" s="5" t="s">
        <v>1182</v>
      </c>
      <c r="J589" s="5" t="s">
        <v>3378</v>
      </c>
    </row>
    <row r="590" spans="1:10">
      <c r="A590" s="5">
        <v>589</v>
      </c>
      <c r="B590" s="5" t="s">
        <v>991</v>
      </c>
      <c r="C590" s="5" t="s">
        <v>155</v>
      </c>
      <c r="D590" s="5" t="s">
        <v>3011</v>
      </c>
      <c r="E590" s="5" t="s">
        <v>3012</v>
      </c>
      <c r="F590" s="5" t="s">
        <v>3013</v>
      </c>
      <c r="G590" s="5" t="s">
        <v>1038</v>
      </c>
      <c r="H590" s="5" t="s">
        <v>3014</v>
      </c>
      <c r="J590" s="5" t="s">
        <v>3378</v>
      </c>
    </row>
    <row r="591" spans="1:10">
      <c r="A591" s="5">
        <v>590</v>
      </c>
      <c r="B591" s="5" t="s">
        <v>991</v>
      </c>
      <c r="C591" s="5" t="s">
        <v>155</v>
      </c>
      <c r="D591" s="5" t="s">
        <v>3015</v>
      </c>
      <c r="E591" s="5" t="s">
        <v>3016</v>
      </c>
      <c r="F591" s="5" t="s">
        <v>3017</v>
      </c>
      <c r="G591" s="5" t="s">
        <v>1352</v>
      </c>
      <c r="J591" s="5" t="s">
        <v>3378</v>
      </c>
    </row>
    <row r="592" spans="1:10">
      <c r="A592" s="5">
        <v>591</v>
      </c>
      <c r="B592" s="5" t="s">
        <v>991</v>
      </c>
      <c r="C592" s="5" t="s">
        <v>155</v>
      </c>
      <c r="D592" s="5" t="s">
        <v>3018</v>
      </c>
      <c r="E592" s="5" t="s">
        <v>3019</v>
      </c>
      <c r="F592" s="5" t="s">
        <v>3020</v>
      </c>
      <c r="G592" s="5" t="s">
        <v>1470</v>
      </c>
      <c r="J592" s="5" t="s">
        <v>3378</v>
      </c>
    </row>
    <row r="593" spans="1:10">
      <c r="A593" s="5">
        <v>592</v>
      </c>
      <c r="B593" s="5" t="s">
        <v>991</v>
      </c>
      <c r="C593" s="5" t="s">
        <v>155</v>
      </c>
      <c r="D593" s="5" t="s">
        <v>3021</v>
      </c>
      <c r="E593" s="5" t="s">
        <v>3022</v>
      </c>
      <c r="F593" s="5" t="s">
        <v>3023</v>
      </c>
      <c r="G593" s="5" t="s">
        <v>1263</v>
      </c>
      <c r="J593" s="5" t="s">
        <v>3378</v>
      </c>
    </row>
    <row r="594" spans="1:10">
      <c r="A594" s="5">
        <v>593</v>
      </c>
      <c r="B594" s="5" t="s">
        <v>991</v>
      </c>
      <c r="C594" s="5" t="s">
        <v>155</v>
      </c>
      <c r="D594" s="5" t="s">
        <v>3024</v>
      </c>
      <c r="E594" s="5" t="s">
        <v>3025</v>
      </c>
      <c r="F594" s="5" t="s">
        <v>3026</v>
      </c>
      <c r="G594" s="5" t="s">
        <v>1452</v>
      </c>
      <c r="J594" s="5" t="s">
        <v>3378</v>
      </c>
    </row>
    <row r="595" spans="1:10">
      <c r="A595" s="5">
        <v>594</v>
      </c>
      <c r="B595" s="5" t="s">
        <v>991</v>
      </c>
      <c r="C595" s="5" t="s">
        <v>155</v>
      </c>
      <c r="D595" s="5" t="s">
        <v>3027</v>
      </c>
      <c r="E595" s="5" t="s">
        <v>3028</v>
      </c>
      <c r="F595" s="5" t="s">
        <v>3029</v>
      </c>
      <c r="G595" s="5" t="s">
        <v>2006</v>
      </c>
      <c r="H595" s="5" t="s">
        <v>3030</v>
      </c>
      <c r="J595" s="5" t="s">
        <v>3378</v>
      </c>
    </row>
    <row r="596" spans="1:10">
      <c r="A596" s="5">
        <v>595</v>
      </c>
      <c r="B596" s="5" t="s">
        <v>991</v>
      </c>
      <c r="C596" s="5" t="s">
        <v>155</v>
      </c>
      <c r="D596" s="5" t="s">
        <v>3031</v>
      </c>
      <c r="E596" s="5" t="s">
        <v>3032</v>
      </c>
      <c r="F596" s="5" t="s">
        <v>3033</v>
      </c>
      <c r="G596" s="5" t="s">
        <v>1263</v>
      </c>
      <c r="H596" s="5" t="s">
        <v>3034</v>
      </c>
      <c r="J596" s="5" t="s">
        <v>3378</v>
      </c>
    </row>
    <row r="597" spans="1:10">
      <c r="A597" s="5">
        <v>596</v>
      </c>
      <c r="B597" s="5" t="s">
        <v>991</v>
      </c>
      <c r="C597" s="5" t="s">
        <v>155</v>
      </c>
      <c r="D597" s="5" t="s">
        <v>3035</v>
      </c>
      <c r="E597" s="5" t="s">
        <v>3036</v>
      </c>
      <c r="F597" s="5" t="s">
        <v>3037</v>
      </c>
      <c r="G597" s="5" t="s">
        <v>3038</v>
      </c>
      <c r="J597" s="5" t="s">
        <v>3378</v>
      </c>
    </row>
    <row r="598" spans="1:10">
      <c r="A598" s="5">
        <v>597</v>
      </c>
      <c r="B598" s="5" t="s">
        <v>991</v>
      </c>
      <c r="C598" s="5" t="s">
        <v>155</v>
      </c>
      <c r="D598" s="5" t="s">
        <v>3039</v>
      </c>
      <c r="E598" s="5" t="s">
        <v>3040</v>
      </c>
      <c r="F598" s="5" t="s">
        <v>3041</v>
      </c>
      <c r="G598" s="5" t="s">
        <v>1688</v>
      </c>
      <c r="H598" s="5" t="s">
        <v>3042</v>
      </c>
      <c r="J598" s="5" t="s">
        <v>3378</v>
      </c>
    </row>
    <row r="599" spans="1:10">
      <c r="A599" s="5">
        <v>598</v>
      </c>
      <c r="B599" s="5" t="s">
        <v>991</v>
      </c>
      <c r="C599" s="5" t="s">
        <v>155</v>
      </c>
      <c r="D599" s="5" t="s">
        <v>3045</v>
      </c>
      <c r="E599" s="5" t="s">
        <v>3043</v>
      </c>
      <c r="F599" s="5" t="s">
        <v>3044</v>
      </c>
      <c r="G599" s="5" t="s">
        <v>1066</v>
      </c>
      <c r="J599" s="5" t="s">
        <v>3378</v>
      </c>
    </row>
    <row r="600" spans="1:10">
      <c r="A600" s="5">
        <v>599</v>
      </c>
      <c r="B600" s="5" t="s">
        <v>991</v>
      </c>
      <c r="C600" s="5" t="s">
        <v>155</v>
      </c>
      <c r="D600" s="5" t="s">
        <v>3046</v>
      </c>
      <c r="E600" s="5" t="s">
        <v>3047</v>
      </c>
      <c r="F600" s="5" t="s">
        <v>3048</v>
      </c>
      <c r="G600" s="5" t="s">
        <v>3049</v>
      </c>
      <c r="J600" s="5" t="s">
        <v>3378</v>
      </c>
    </row>
    <row r="601" spans="1:10">
      <c r="A601" s="5">
        <v>600</v>
      </c>
      <c r="B601" s="5" t="s">
        <v>991</v>
      </c>
      <c r="C601" s="5" t="s">
        <v>155</v>
      </c>
      <c r="D601" s="5" t="s">
        <v>3050</v>
      </c>
      <c r="E601" s="5" t="s">
        <v>3051</v>
      </c>
      <c r="F601" s="5" t="s">
        <v>3052</v>
      </c>
      <c r="G601" s="5" t="s">
        <v>1042</v>
      </c>
      <c r="J601" s="5" t="s">
        <v>3378</v>
      </c>
    </row>
    <row r="602" spans="1:10">
      <c r="A602" s="5">
        <v>601</v>
      </c>
      <c r="B602" s="5" t="s">
        <v>991</v>
      </c>
      <c r="C602" s="5" t="s">
        <v>155</v>
      </c>
      <c r="D602" s="5" t="s">
        <v>3053</v>
      </c>
      <c r="E602" s="5" t="s">
        <v>3054</v>
      </c>
      <c r="F602" s="5" t="s">
        <v>3055</v>
      </c>
      <c r="G602" s="5" t="s">
        <v>1046</v>
      </c>
      <c r="J602" s="5" t="s">
        <v>3378</v>
      </c>
    </row>
    <row r="603" spans="1:10">
      <c r="A603" s="5">
        <v>602</v>
      </c>
      <c r="B603" s="5" t="s">
        <v>991</v>
      </c>
      <c r="C603" s="5" t="s">
        <v>155</v>
      </c>
      <c r="D603" s="5" t="s">
        <v>3056</v>
      </c>
      <c r="E603" s="5" t="s">
        <v>3057</v>
      </c>
      <c r="F603" s="5" t="s">
        <v>3058</v>
      </c>
      <c r="G603" s="5" t="s">
        <v>1054</v>
      </c>
      <c r="J603" s="5" t="s">
        <v>3378</v>
      </c>
    </row>
    <row r="604" spans="1:10">
      <c r="A604" s="5">
        <v>603</v>
      </c>
      <c r="B604" s="5" t="s">
        <v>991</v>
      </c>
      <c r="C604" s="5" t="s">
        <v>155</v>
      </c>
      <c r="D604" s="5" t="s">
        <v>3059</v>
      </c>
      <c r="E604" s="5" t="s">
        <v>3060</v>
      </c>
      <c r="F604" s="5" t="s">
        <v>3061</v>
      </c>
      <c r="G604" s="5" t="s">
        <v>1182</v>
      </c>
      <c r="J604" s="5" t="s">
        <v>3378</v>
      </c>
    </row>
    <row r="605" spans="1:10">
      <c r="A605" s="5">
        <v>604</v>
      </c>
      <c r="B605" s="5" t="s">
        <v>991</v>
      </c>
      <c r="C605" s="5" t="s">
        <v>155</v>
      </c>
      <c r="D605" s="5" t="s">
        <v>3062</v>
      </c>
      <c r="E605" s="5" t="s">
        <v>3063</v>
      </c>
      <c r="F605" s="5" t="s">
        <v>3064</v>
      </c>
      <c r="G605" s="5" t="s">
        <v>1369</v>
      </c>
      <c r="H605" s="5" t="s">
        <v>3065</v>
      </c>
      <c r="J605" s="5" t="s">
        <v>3378</v>
      </c>
    </row>
    <row r="606" spans="1:10">
      <c r="A606" s="5">
        <v>605</v>
      </c>
      <c r="B606" s="5" t="s">
        <v>991</v>
      </c>
      <c r="C606" s="5" t="s">
        <v>155</v>
      </c>
      <c r="D606" s="5" t="s">
        <v>3066</v>
      </c>
      <c r="E606" s="5" t="s">
        <v>3067</v>
      </c>
      <c r="F606" s="5" t="s">
        <v>3068</v>
      </c>
      <c r="G606" s="5" t="s">
        <v>1255</v>
      </c>
      <c r="J606" s="5" t="s">
        <v>3378</v>
      </c>
    </row>
    <row r="607" spans="1:10">
      <c r="A607" s="5">
        <v>606</v>
      </c>
      <c r="B607" s="5" t="s">
        <v>991</v>
      </c>
      <c r="C607" s="5" t="s">
        <v>155</v>
      </c>
      <c r="D607" s="5" t="s">
        <v>3069</v>
      </c>
      <c r="E607" s="5" t="s">
        <v>3070</v>
      </c>
      <c r="F607" s="5" t="s">
        <v>3071</v>
      </c>
      <c r="G607" s="5" t="s">
        <v>1062</v>
      </c>
      <c r="J607" s="5" t="s">
        <v>3378</v>
      </c>
    </row>
    <row r="608" spans="1:10">
      <c r="A608" s="5">
        <v>607</v>
      </c>
      <c r="B608" s="5" t="s">
        <v>991</v>
      </c>
      <c r="C608" s="5" t="s">
        <v>155</v>
      </c>
      <c r="D608" s="5" t="s">
        <v>3072</v>
      </c>
      <c r="E608" s="5" t="s">
        <v>3073</v>
      </c>
      <c r="F608" s="5" t="s">
        <v>3074</v>
      </c>
      <c r="G608" s="5" t="s">
        <v>1452</v>
      </c>
      <c r="J608" s="5" t="s">
        <v>3378</v>
      </c>
    </row>
    <row r="609" spans="1:10">
      <c r="A609" s="5">
        <v>608</v>
      </c>
      <c r="B609" s="5" t="s">
        <v>991</v>
      </c>
      <c r="C609" s="5" t="s">
        <v>155</v>
      </c>
      <c r="D609" s="5" t="s">
        <v>3075</v>
      </c>
      <c r="E609" s="5" t="s">
        <v>3076</v>
      </c>
      <c r="F609" s="5" t="s">
        <v>3077</v>
      </c>
      <c r="G609" s="5" t="s">
        <v>1244</v>
      </c>
      <c r="J609" s="5" t="s">
        <v>3378</v>
      </c>
    </row>
    <row r="610" spans="1:10">
      <c r="A610" s="5">
        <v>609</v>
      </c>
      <c r="B610" s="5" t="s">
        <v>991</v>
      </c>
      <c r="C610" s="5" t="s">
        <v>155</v>
      </c>
      <c r="D610" s="5" t="s">
        <v>3078</v>
      </c>
      <c r="E610" s="5" t="s">
        <v>3079</v>
      </c>
      <c r="F610" s="5" t="s">
        <v>3080</v>
      </c>
      <c r="G610" s="5" t="s">
        <v>1054</v>
      </c>
      <c r="J610" s="5" t="s">
        <v>3378</v>
      </c>
    </row>
    <row r="611" spans="1:10">
      <c r="A611" s="5">
        <v>610</v>
      </c>
      <c r="B611" s="5" t="s">
        <v>991</v>
      </c>
      <c r="C611" s="5" t="s">
        <v>155</v>
      </c>
      <c r="D611" s="5" t="s">
        <v>3081</v>
      </c>
      <c r="E611" s="5" t="s">
        <v>3082</v>
      </c>
      <c r="F611" s="5" t="s">
        <v>3083</v>
      </c>
      <c r="G611" s="5" t="s">
        <v>1497</v>
      </c>
      <c r="J611" s="5" t="s">
        <v>3378</v>
      </c>
    </row>
    <row r="612" spans="1:10">
      <c r="A612" s="5">
        <v>611</v>
      </c>
      <c r="B612" s="5" t="s">
        <v>991</v>
      </c>
      <c r="C612" s="5" t="s">
        <v>155</v>
      </c>
      <c r="D612" s="5" t="s">
        <v>3084</v>
      </c>
      <c r="E612" s="5" t="s">
        <v>3085</v>
      </c>
      <c r="F612" s="5" t="s">
        <v>1333</v>
      </c>
      <c r="G612" s="5" t="s">
        <v>3086</v>
      </c>
      <c r="J612" s="5" t="s">
        <v>3378</v>
      </c>
    </row>
    <row r="613" spans="1:10">
      <c r="A613" s="5">
        <v>612</v>
      </c>
      <c r="B613" s="5" t="s">
        <v>991</v>
      </c>
      <c r="C613" s="5" t="s">
        <v>155</v>
      </c>
      <c r="D613" s="5" t="s">
        <v>3087</v>
      </c>
      <c r="E613" s="5" t="s">
        <v>3088</v>
      </c>
      <c r="F613" s="5" t="s">
        <v>3089</v>
      </c>
      <c r="G613" s="5" t="s">
        <v>1042</v>
      </c>
      <c r="J613" s="5" t="s">
        <v>3378</v>
      </c>
    </row>
    <row r="614" spans="1:10">
      <c r="A614" s="5">
        <v>613</v>
      </c>
      <c r="B614" s="5" t="s">
        <v>991</v>
      </c>
      <c r="C614" s="5" t="s">
        <v>155</v>
      </c>
      <c r="D614" s="5" t="s">
        <v>3090</v>
      </c>
      <c r="E614" s="5" t="s">
        <v>3091</v>
      </c>
      <c r="F614" s="5" t="s">
        <v>3092</v>
      </c>
      <c r="G614" s="5" t="s">
        <v>3093</v>
      </c>
      <c r="J614" s="5" t="s">
        <v>3378</v>
      </c>
    </row>
    <row r="615" spans="1:10">
      <c r="A615" s="5">
        <v>614</v>
      </c>
      <c r="B615" s="5" t="s">
        <v>991</v>
      </c>
      <c r="C615" s="5" t="s">
        <v>155</v>
      </c>
      <c r="D615" s="5" t="s">
        <v>3094</v>
      </c>
      <c r="E615" s="5" t="s">
        <v>3095</v>
      </c>
      <c r="F615" s="5" t="s">
        <v>3096</v>
      </c>
      <c r="G615" s="5" t="s">
        <v>2006</v>
      </c>
      <c r="H615" s="5" t="s">
        <v>2063</v>
      </c>
      <c r="J615" s="5" t="s">
        <v>3378</v>
      </c>
    </row>
    <row r="616" spans="1:10">
      <c r="A616" s="5">
        <v>615</v>
      </c>
      <c r="B616" s="5" t="s">
        <v>991</v>
      </c>
      <c r="C616" s="5" t="s">
        <v>155</v>
      </c>
      <c r="D616" s="5" t="s">
        <v>3097</v>
      </c>
      <c r="E616" s="5" t="s">
        <v>3098</v>
      </c>
      <c r="F616" s="5" t="s">
        <v>3099</v>
      </c>
      <c r="G616" s="5" t="s">
        <v>2006</v>
      </c>
      <c r="H616" s="5" t="s">
        <v>3100</v>
      </c>
      <c r="J616" s="5" t="s">
        <v>3378</v>
      </c>
    </row>
    <row r="617" spans="1:10">
      <c r="A617" s="5">
        <v>616</v>
      </c>
      <c r="B617" s="5" t="s">
        <v>991</v>
      </c>
      <c r="C617" s="5" t="s">
        <v>155</v>
      </c>
      <c r="D617" s="5" t="s">
        <v>3101</v>
      </c>
      <c r="E617" s="5" t="s">
        <v>3102</v>
      </c>
      <c r="F617" s="5" t="s">
        <v>3103</v>
      </c>
      <c r="G617" s="5" t="s">
        <v>1042</v>
      </c>
      <c r="J617" s="5" t="s">
        <v>3378</v>
      </c>
    </row>
    <row r="618" spans="1:10">
      <c r="A618" s="5">
        <v>617</v>
      </c>
      <c r="B618" s="5" t="s">
        <v>991</v>
      </c>
      <c r="C618" s="5" t="s">
        <v>155</v>
      </c>
      <c r="D618" s="5" t="s">
        <v>3104</v>
      </c>
      <c r="E618" s="5" t="s">
        <v>3105</v>
      </c>
      <c r="F618" s="5" t="s">
        <v>3106</v>
      </c>
      <c r="G618" s="5" t="s">
        <v>2539</v>
      </c>
      <c r="H618" s="5" t="s">
        <v>3107</v>
      </c>
      <c r="J618" s="5" t="s">
        <v>3378</v>
      </c>
    </row>
    <row r="619" spans="1:10">
      <c r="A619" s="5">
        <v>618</v>
      </c>
      <c r="B619" s="5" t="s">
        <v>991</v>
      </c>
      <c r="C619" s="5" t="s">
        <v>155</v>
      </c>
      <c r="D619" s="5" t="s">
        <v>3108</v>
      </c>
      <c r="E619" s="5" t="s">
        <v>3109</v>
      </c>
      <c r="F619" s="5" t="s">
        <v>3110</v>
      </c>
      <c r="G619" s="5" t="s">
        <v>2006</v>
      </c>
      <c r="J619" s="5" t="s">
        <v>3378</v>
      </c>
    </row>
    <row r="620" spans="1:10">
      <c r="A620" s="5">
        <v>619</v>
      </c>
      <c r="B620" s="5" t="s">
        <v>991</v>
      </c>
      <c r="C620" s="5" t="s">
        <v>155</v>
      </c>
      <c r="D620" s="5" t="s">
        <v>3111</v>
      </c>
      <c r="E620" s="5" t="s">
        <v>3112</v>
      </c>
      <c r="F620" s="5" t="s">
        <v>3113</v>
      </c>
      <c r="G620" s="5" t="s">
        <v>1042</v>
      </c>
      <c r="J620" s="5" t="s">
        <v>3378</v>
      </c>
    </row>
    <row r="621" spans="1:10">
      <c r="A621" s="5">
        <v>620</v>
      </c>
      <c r="B621" s="5" t="s">
        <v>991</v>
      </c>
      <c r="C621" s="5" t="s">
        <v>155</v>
      </c>
      <c r="D621" s="5" t="s">
        <v>3114</v>
      </c>
      <c r="E621" s="5" t="s">
        <v>3115</v>
      </c>
      <c r="F621" s="5" t="s">
        <v>3116</v>
      </c>
      <c r="G621" s="5" t="s">
        <v>1828</v>
      </c>
      <c r="H621" s="5" t="s">
        <v>1300</v>
      </c>
      <c r="J621" s="5" t="s">
        <v>3378</v>
      </c>
    </row>
    <row r="622" spans="1:10">
      <c r="A622" s="5">
        <v>621</v>
      </c>
      <c r="B622" s="5" t="s">
        <v>991</v>
      </c>
      <c r="C622" s="5" t="s">
        <v>155</v>
      </c>
      <c r="D622" s="5" t="s">
        <v>3117</v>
      </c>
      <c r="E622" s="5" t="s">
        <v>3118</v>
      </c>
      <c r="F622" s="5" t="s">
        <v>3119</v>
      </c>
      <c r="G622" s="5" t="s">
        <v>1390</v>
      </c>
      <c r="J622" s="5" t="s">
        <v>3378</v>
      </c>
    </row>
    <row r="623" spans="1:10">
      <c r="A623" s="5">
        <v>622</v>
      </c>
      <c r="B623" s="5" t="s">
        <v>991</v>
      </c>
      <c r="C623" s="5" t="s">
        <v>155</v>
      </c>
      <c r="D623" s="5" t="s">
        <v>3120</v>
      </c>
      <c r="E623" s="5" t="s">
        <v>3121</v>
      </c>
      <c r="F623" s="5" t="s">
        <v>1233</v>
      </c>
      <c r="G623" s="5" t="s">
        <v>3122</v>
      </c>
      <c r="J623" s="5" t="s">
        <v>3378</v>
      </c>
    </row>
    <row r="624" spans="1:10">
      <c r="A624" s="5">
        <v>623</v>
      </c>
      <c r="B624" s="5" t="s">
        <v>991</v>
      </c>
      <c r="C624" s="5" t="s">
        <v>155</v>
      </c>
      <c r="D624" s="5" t="s">
        <v>3123</v>
      </c>
      <c r="E624" s="5" t="s">
        <v>3124</v>
      </c>
      <c r="F624" s="5" t="s">
        <v>1233</v>
      </c>
      <c r="G624" s="5" t="s">
        <v>3125</v>
      </c>
      <c r="J624" s="5" t="s">
        <v>3378</v>
      </c>
    </row>
    <row r="625" spans="1:10">
      <c r="A625" s="5">
        <v>624</v>
      </c>
      <c r="B625" s="5" t="s">
        <v>991</v>
      </c>
      <c r="C625" s="5" t="s">
        <v>155</v>
      </c>
      <c r="D625" s="5" t="s">
        <v>3126</v>
      </c>
      <c r="E625" s="5" t="s">
        <v>3127</v>
      </c>
      <c r="F625" s="5" t="s">
        <v>3128</v>
      </c>
      <c r="G625" s="5" t="s">
        <v>1263</v>
      </c>
      <c r="H625" s="5" t="s">
        <v>3129</v>
      </c>
      <c r="J625" s="5" t="s">
        <v>3378</v>
      </c>
    </row>
    <row r="626" spans="1:10">
      <c r="A626" s="5">
        <v>625</v>
      </c>
      <c r="B626" s="5" t="s">
        <v>991</v>
      </c>
      <c r="C626" s="5" t="s">
        <v>155</v>
      </c>
      <c r="D626" s="5" t="s">
        <v>3130</v>
      </c>
      <c r="E626" s="5" t="s">
        <v>3131</v>
      </c>
      <c r="F626" s="5" t="s">
        <v>3132</v>
      </c>
      <c r="G626" s="5" t="s">
        <v>1062</v>
      </c>
      <c r="J626" s="5" t="s">
        <v>3378</v>
      </c>
    </row>
    <row r="627" spans="1:10">
      <c r="A627" s="5">
        <v>626</v>
      </c>
      <c r="B627" s="5" t="s">
        <v>991</v>
      </c>
      <c r="C627" s="5" t="s">
        <v>155</v>
      </c>
      <c r="D627" s="5" t="s">
        <v>3133</v>
      </c>
      <c r="E627" s="5" t="s">
        <v>3134</v>
      </c>
      <c r="F627" s="5" t="s">
        <v>3135</v>
      </c>
      <c r="G627" s="5" t="s">
        <v>1077</v>
      </c>
      <c r="J627" s="5" t="s">
        <v>3378</v>
      </c>
    </row>
    <row r="628" spans="1:10">
      <c r="A628" s="5">
        <v>627</v>
      </c>
      <c r="B628" s="5" t="s">
        <v>991</v>
      </c>
      <c r="C628" s="5" t="s">
        <v>155</v>
      </c>
      <c r="D628" s="5" t="s">
        <v>3136</v>
      </c>
      <c r="E628" s="5" t="s">
        <v>3137</v>
      </c>
      <c r="F628" s="5" t="s">
        <v>3138</v>
      </c>
      <c r="G628" s="5" t="s">
        <v>1385</v>
      </c>
      <c r="J628" s="5" t="s">
        <v>3378</v>
      </c>
    </row>
    <row r="629" spans="1:10">
      <c r="A629" s="5">
        <v>628</v>
      </c>
      <c r="B629" s="5" t="s">
        <v>991</v>
      </c>
      <c r="C629" s="5" t="s">
        <v>155</v>
      </c>
      <c r="D629" s="5" t="s">
        <v>3139</v>
      </c>
      <c r="E629" s="5" t="s">
        <v>3140</v>
      </c>
      <c r="F629" s="5" t="s">
        <v>3141</v>
      </c>
      <c r="G629" s="5" t="s">
        <v>1050</v>
      </c>
      <c r="H629" s="5" t="s">
        <v>2507</v>
      </c>
      <c r="J629" s="5" t="s">
        <v>3378</v>
      </c>
    </row>
    <row r="630" spans="1:10">
      <c r="A630" s="5">
        <v>629</v>
      </c>
      <c r="B630" s="5" t="s">
        <v>991</v>
      </c>
      <c r="C630" s="5" t="s">
        <v>155</v>
      </c>
      <c r="D630" s="5" t="s">
        <v>3142</v>
      </c>
      <c r="E630" s="5" t="s">
        <v>3143</v>
      </c>
      <c r="F630" s="5" t="s">
        <v>3144</v>
      </c>
      <c r="G630" s="5" t="s">
        <v>1714</v>
      </c>
      <c r="H630" s="5" t="s">
        <v>3145</v>
      </c>
      <c r="J630" s="5" t="s">
        <v>3378</v>
      </c>
    </row>
    <row r="631" spans="1:10">
      <c r="A631" s="5">
        <v>630</v>
      </c>
      <c r="B631" s="5" t="s">
        <v>991</v>
      </c>
      <c r="C631" s="5" t="s">
        <v>155</v>
      </c>
      <c r="D631" s="5" t="s">
        <v>3146</v>
      </c>
      <c r="E631" s="5" t="s">
        <v>3147</v>
      </c>
      <c r="F631" s="5" t="s">
        <v>3148</v>
      </c>
      <c r="G631" s="5" t="s">
        <v>1054</v>
      </c>
      <c r="J631" s="5" t="s">
        <v>3378</v>
      </c>
    </row>
    <row r="632" spans="1:10">
      <c r="A632" s="5">
        <v>631</v>
      </c>
      <c r="B632" s="5" t="s">
        <v>991</v>
      </c>
      <c r="C632" s="5" t="s">
        <v>155</v>
      </c>
      <c r="D632" s="5" t="s">
        <v>3149</v>
      </c>
      <c r="E632" s="5" t="s">
        <v>3150</v>
      </c>
      <c r="F632" s="5" t="s">
        <v>3151</v>
      </c>
      <c r="G632" s="5" t="s">
        <v>1244</v>
      </c>
      <c r="H632" s="5" t="s">
        <v>3152</v>
      </c>
      <c r="J632" s="5" t="s">
        <v>3378</v>
      </c>
    </row>
    <row r="633" spans="1:10">
      <c r="A633" s="5">
        <v>632</v>
      </c>
      <c r="B633" s="5" t="s">
        <v>991</v>
      </c>
      <c r="C633" s="5" t="s">
        <v>155</v>
      </c>
      <c r="D633" s="5" t="s">
        <v>3153</v>
      </c>
      <c r="E633" s="5" t="s">
        <v>3154</v>
      </c>
      <c r="F633" s="5" t="s">
        <v>3155</v>
      </c>
      <c r="G633" s="5" t="s">
        <v>1263</v>
      </c>
      <c r="J633" s="5" t="s">
        <v>3378</v>
      </c>
    </row>
    <row r="634" spans="1:10">
      <c r="A634" s="5">
        <v>633</v>
      </c>
      <c r="B634" s="5" t="s">
        <v>991</v>
      </c>
      <c r="C634" s="5" t="s">
        <v>155</v>
      </c>
      <c r="D634" s="5" t="s">
        <v>3156</v>
      </c>
      <c r="E634" s="5" t="s">
        <v>3157</v>
      </c>
      <c r="F634" s="5" t="s">
        <v>3158</v>
      </c>
      <c r="G634" s="5" t="s">
        <v>1263</v>
      </c>
      <c r="H634" s="5" t="s">
        <v>3159</v>
      </c>
      <c r="J634" s="5" t="s">
        <v>3378</v>
      </c>
    </row>
    <row r="635" spans="1:10">
      <c r="A635" s="5">
        <v>634</v>
      </c>
      <c r="B635" s="5" t="s">
        <v>991</v>
      </c>
      <c r="C635" s="5" t="s">
        <v>155</v>
      </c>
      <c r="D635" s="5" t="s">
        <v>3160</v>
      </c>
      <c r="E635" s="5" t="s">
        <v>3161</v>
      </c>
      <c r="F635" s="5" t="s">
        <v>3162</v>
      </c>
      <c r="G635" s="5" t="s">
        <v>1405</v>
      </c>
      <c r="J635" s="5" t="s">
        <v>3378</v>
      </c>
    </row>
    <row r="636" spans="1:10">
      <c r="A636" s="5">
        <v>635</v>
      </c>
      <c r="B636" s="5" t="s">
        <v>991</v>
      </c>
      <c r="C636" s="5" t="s">
        <v>155</v>
      </c>
      <c r="D636" s="5" t="s">
        <v>3163</v>
      </c>
      <c r="E636" s="5" t="s">
        <v>3164</v>
      </c>
      <c r="F636" s="5" t="s">
        <v>3165</v>
      </c>
      <c r="G636" s="5" t="s">
        <v>1042</v>
      </c>
      <c r="J636" s="5" t="s">
        <v>3378</v>
      </c>
    </row>
    <row r="637" spans="1:10">
      <c r="A637" s="5">
        <v>636</v>
      </c>
      <c r="B637" s="5" t="s">
        <v>991</v>
      </c>
      <c r="C637" s="5" t="s">
        <v>155</v>
      </c>
      <c r="D637" s="5" t="s">
        <v>3166</v>
      </c>
      <c r="E637" s="5" t="s">
        <v>3167</v>
      </c>
      <c r="F637" s="5" t="s">
        <v>3168</v>
      </c>
      <c r="G637" s="5" t="s">
        <v>1046</v>
      </c>
      <c r="J637" s="5" t="s">
        <v>3378</v>
      </c>
    </row>
    <row r="638" spans="1:10">
      <c r="A638" s="5">
        <v>637</v>
      </c>
      <c r="B638" s="5" t="s">
        <v>991</v>
      </c>
      <c r="C638" s="5" t="s">
        <v>155</v>
      </c>
      <c r="D638" s="5" t="s">
        <v>3169</v>
      </c>
      <c r="E638" s="5" t="s">
        <v>3170</v>
      </c>
      <c r="F638" s="5" t="s">
        <v>3171</v>
      </c>
      <c r="G638" s="5" t="s">
        <v>1062</v>
      </c>
      <c r="H638" s="5" t="s">
        <v>3172</v>
      </c>
      <c r="J638" s="5" t="s">
        <v>3378</v>
      </c>
    </row>
    <row r="639" spans="1:10">
      <c r="A639" s="5">
        <v>638</v>
      </c>
      <c r="B639" s="5" t="s">
        <v>991</v>
      </c>
      <c r="C639" s="5" t="s">
        <v>155</v>
      </c>
      <c r="D639" s="5" t="s">
        <v>3173</v>
      </c>
      <c r="E639" s="5" t="s">
        <v>3174</v>
      </c>
      <c r="F639" s="5" t="s">
        <v>3175</v>
      </c>
      <c r="G639" s="5" t="s">
        <v>1336</v>
      </c>
      <c r="J639" s="5" t="s">
        <v>3378</v>
      </c>
    </row>
    <row r="640" spans="1:10">
      <c r="A640" s="5">
        <v>639</v>
      </c>
      <c r="B640" s="5" t="s">
        <v>991</v>
      </c>
      <c r="C640" s="5" t="s">
        <v>155</v>
      </c>
      <c r="D640" s="5" t="s">
        <v>3176</v>
      </c>
      <c r="E640" s="5" t="s">
        <v>3177</v>
      </c>
      <c r="F640" s="5" t="s">
        <v>3178</v>
      </c>
      <c r="G640" s="5" t="s">
        <v>1062</v>
      </c>
      <c r="J640" s="5" t="s">
        <v>3378</v>
      </c>
    </row>
    <row r="641" spans="1:10">
      <c r="A641" s="5">
        <v>640</v>
      </c>
      <c r="B641" s="5" t="s">
        <v>991</v>
      </c>
      <c r="C641" s="5" t="s">
        <v>155</v>
      </c>
      <c r="D641" s="5" t="s">
        <v>3179</v>
      </c>
      <c r="E641" s="5" t="s">
        <v>3180</v>
      </c>
      <c r="F641" s="5" t="s">
        <v>3181</v>
      </c>
      <c r="G641" s="5" t="s">
        <v>1054</v>
      </c>
      <c r="J641" s="5" t="s">
        <v>3378</v>
      </c>
    </row>
    <row r="642" spans="1:10">
      <c r="A642" s="5">
        <v>641</v>
      </c>
      <c r="B642" s="5" t="s">
        <v>991</v>
      </c>
      <c r="C642" s="5" t="s">
        <v>155</v>
      </c>
      <c r="D642" s="5" t="s">
        <v>3182</v>
      </c>
      <c r="E642" s="5" t="s">
        <v>3183</v>
      </c>
      <c r="F642" s="5" t="s">
        <v>3184</v>
      </c>
      <c r="G642" s="5" t="s">
        <v>2006</v>
      </c>
      <c r="J642" s="5" t="s">
        <v>3378</v>
      </c>
    </row>
    <row r="643" spans="1:10">
      <c r="A643" s="5">
        <v>642</v>
      </c>
      <c r="B643" s="5" t="s">
        <v>991</v>
      </c>
      <c r="C643" s="5" t="s">
        <v>155</v>
      </c>
      <c r="D643" s="5" t="s">
        <v>3185</v>
      </c>
      <c r="E643" s="5" t="s">
        <v>3186</v>
      </c>
      <c r="F643" s="5" t="s">
        <v>3187</v>
      </c>
      <c r="G643" s="5" t="s">
        <v>1034</v>
      </c>
      <c r="J643" s="5" t="s">
        <v>3378</v>
      </c>
    </row>
    <row r="644" spans="1:10">
      <c r="A644" s="5">
        <v>643</v>
      </c>
      <c r="B644" s="5" t="s">
        <v>991</v>
      </c>
      <c r="C644" s="5" t="s">
        <v>155</v>
      </c>
      <c r="D644" s="5" t="s">
        <v>3188</v>
      </c>
      <c r="E644" s="5" t="s">
        <v>3189</v>
      </c>
      <c r="F644" s="5" t="s">
        <v>3190</v>
      </c>
      <c r="G644" s="5" t="s">
        <v>1684</v>
      </c>
      <c r="J644" s="5" t="s">
        <v>3378</v>
      </c>
    </row>
    <row r="645" spans="1:10">
      <c r="A645" s="5">
        <v>644</v>
      </c>
      <c r="B645" s="5" t="s">
        <v>991</v>
      </c>
      <c r="C645" s="5" t="s">
        <v>155</v>
      </c>
      <c r="D645" s="5" t="s">
        <v>3191</v>
      </c>
      <c r="E645" s="5" t="s">
        <v>3192</v>
      </c>
      <c r="F645" s="5" t="s">
        <v>3193</v>
      </c>
      <c r="G645" s="5" t="s">
        <v>1434</v>
      </c>
      <c r="J645" s="5" t="s">
        <v>3378</v>
      </c>
    </row>
    <row r="646" spans="1:10">
      <c r="A646" s="5">
        <v>645</v>
      </c>
      <c r="B646" s="5" t="s">
        <v>991</v>
      </c>
      <c r="C646" s="5" t="s">
        <v>155</v>
      </c>
      <c r="D646" s="5" t="s">
        <v>3194</v>
      </c>
      <c r="E646" s="5" t="s">
        <v>3195</v>
      </c>
      <c r="F646" s="5" t="s">
        <v>3196</v>
      </c>
      <c r="G646" s="5" t="s">
        <v>1255</v>
      </c>
      <c r="H646" s="5" t="s">
        <v>2507</v>
      </c>
      <c r="J646" s="5" t="s">
        <v>3378</v>
      </c>
    </row>
    <row r="647" spans="1:10">
      <c r="A647" s="5">
        <v>646</v>
      </c>
      <c r="B647" s="5" t="s">
        <v>991</v>
      </c>
      <c r="C647" s="5" t="s">
        <v>155</v>
      </c>
      <c r="D647" s="5" t="s">
        <v>3197</v>
      </c>
      <c r="E647" s="5" t="s">
        <v>3198</v>
      </c>
      <c r="F647" s="5" t="s">
        <v>3199</v>
      </c>
      <c r="G647" s="5" t="s">
        <v>1244</v>
      </c>
      <c r="H647" s="5" t="s">
        <v>3200</v>
      </c>
      <c r="J647" s="5" t="s">
        <v>3378</v>
      </c>
    </row>
    <row r="648" spans="1:10">
      <c r="A648" s="5">
        <v>647</v>
      </c>
      <c r="B648" s="5" t="s">
        <v>991</v>
      </c>
      <c r="C648" s="5" t="s">
        <v>155</v>
      </c>
      <c r="D648" s="5" t="s">
        <v>3201</v>
      </c>
      <c r="E648" s="5" t="s">
        <v>3202</v>
      </c>
      <c r="F648" s="5" t="s">
        <v>3203</v>
      </c>
      <c r="G648" s="5" t="s">
        <v>1714</v>
      </c>
      <c r="H648" s="5" t="s">
        <v>3204</v>
      </c>
      <c r="J648" s="5" t="s">
        <v>3378</v>
      </c>
    </row>
    <row r="649" spans="1:10">
      <c r="A649" s="5">
        <v>648</v>
      </c>
      <c r="B649" s="5" t="s">
        <v>991</v>
      </c>
      <c r="C649" s="5" t="s">
        <v>155</v>
      </c>
      <c r="D649" s="5" t="s">
        <v>3205</v>
      </c>
      <c r="E649" s="5" t="s">
        <v>3206</v>
      </c>
      <c r="F649" s="5" t="s">
        <v>3207</v>
      </c>
      <c r="G649" s="5" t="s">
        <v>1714</v>
      </c>
      <c r="J649" s="5" t="s">
        <v>3378</v>
      </c>
    </row>
    <row r="650" spans="1:10">
      <c r="A650" s="5">
        <v>649</v>
      </c>
      <c r="B650" s="5" t="s">
        <v>991</v>
      </c>
      <c r="C650" s="5" t="s">
        <v>155</v>
      </c>
      <c r="D650" s="5" t="s">
        <v>3208</v>
      </c>
      <c r="E650" s="5" t="s">
        <v>3209</v>
      </c>
      <c r="F650" s="5" t="s">
        <v>3210</v>
      </c>
      <c r="G650" s="5" t="s">
        <v>1394</v>
      </c>
      <c r="J650" s="5" t="s">
        <v>3378</v>
      </c>
    </row>
    <row r="651" spans="1:10">
      <c r="A651" s="5">
        <v>650</v>
      </c>
      <c r="B651" s="5" t="s">
        <v>991</v>
      </c>
      <c r="C651" s="5" t="s">
        <v>155</v>
      </c>
      <c r="D651" s="5" t="s">
        <v>3211</v>
      </c>
      <c r="E651" s="5" t="s">
        <v>3212</v>
      </c>
      <c r="F651" s="5" t="s">
        <v>3213</v>
      </c>
      <c r="G651" s="5" t="s">
        <v>1394</v>
      </c>
      <c r="J651" s="5" t="s">
        <v>3378</v>
      </c>
    </row>
    <row r="652" spans="1:10">
      <c r="A652" s="5">
        <v>651</v>
      </c>
      <c r="B652" s="5" t="s">
        <v>991</v>
      </c>
      <c r="C652" s="5" t="s">
        <v>155</v>
      </c>
      <c r="D652" s="5" t="s">
        <v>3214</v>
      </c>
      <c r="E652" s="5" t="s">
        <v>3215</v>
      </c>
      <c r="F652" s="5" t="s">
        <v>3216</v>
      </c>
      <c r="G652" s="5" t="s">
        <v>1042</v>
      </c>
      <c r="H652" s="5" t="s">
        <v>3217</v>
      </c>
      <c r="J652" s="5" t="s">
        <v>3378</v>
      </c>
    </row>
    <row r="653" spans="1:10">
      <c r="A653" s="5">
        <v>652</v>
      </c>
      <c r="B653" s="5" t="s">
        <v>991</v>
      </c>
      <c r="C653" s="5" t="s">
        <v>155</v>
      </c>
      <c r="D653" s="5" t="s">
        <v>3218</v>
      </c>
      <c r="E653" s="5" t="s">
        <v>3219</v>
      </c>
      <c r="F653" s="5" t="s">
        <v>3220</v>
      </c>
      <c r="G653" s="5" t="s">
        <v>1470</v>
      </c>
      <c r="H653" s="5" t="s">
        <v>3221</v>
      </c>
      <c r="J653" s="5" t="s">
        <v>3378</v>
      </c>
    </row>
    <row r="654" spans="1:10">
      <c r="A654" s="5">
        <v>653</v>
      </c>
      <c r="B654" s="5" t="s">
        <v>991</v>
      </c>
      <c r="C654" s="5" t="s">
        <v>155</v>
      </c>
      <c r="D654" s="5" t="s">
        <v>3222</v>
      </c>
      <c r="E654" s="5" t="s">
        <v>3223</v>
      </c>
      <c r="F654" s="5" t="s">
        <v>3224</v>
      </c>
      <c r="G654" s="5" t="s">
        <v>1062</v>
      </c>
      <c r="J654" s="5" t="s">
        <v>3378</v>
      </c>
    </row>
    <row r="655" spans="1:10">
      <c r="A655" s="5">
        <v>654</v>
      </c>
      <c r="B655" s="5" t="s">
        <v>991</v>
      </c>
      <c r="C655" s="5" t="s">
        <v>155</v>
      </c>
      <c r="D655" s="5" t="s">
        <v>3225</v>
      </c>
      <c r="E655" s="5" t="s">
        <v>3226</v>
      </c>
      <c r="F655" s="5" t="s">
        <v>3227</v>
      </c>
      <c r="G655" s="5" t="s">
        <v>1066</v>
      </c>
      <c r="H655" s="5" t="s">
        <v>3228</v>
      </c>
      <c r="J655" s="5" t="s">
        <v>3378</v>
      </c>
    </row>
    <row r="656" spans="1:10">
      <c r="A656" s="5">
        <v>655</v>
      </c>
      <c r="B656" s="5" t="s">
        <v>991</v>
      </c>
      <c r="C656" s="5" t="s">
        <v>155</v>
      </c>
      <c r="D656" s="5" t="s">
        <v>3229</v>
      </c>
      <c r="E656" s="5" t="s">
        <v>3230</v>
      </c>
      <c r="F656" s="5" t="s">
        <v>3231</v>
      </c>
      <c r="G656" s="5" t="s">
        <v>1038</v>
      </c>
      <c r="H656" s="5" t="s">
        <v>3232</v>
      </c>
      <c r="J656" s="5" t="s">
        <v>3378</v>
      </c>
    </row>
    <row r="657" spans="1:10">
      <c r="A657" s="5">
        <v>656</v>
      </c>
      <c r="B657" s="5" t="s">
        <v>991</v>
      </c>
      <c r="C657" s="5" t="s">
        <v>155</v>
      </c>
      <c r="D657" s="5" t="s">
        <v>3233</v>
      </c>
      <c r="E657" s="5" t="s">
        <v>3234</v>
      </c>
      <c r="F657" s="5" t="s">
        <v>3235</v>
      </c>
      <c r="G657" s="5" t="s">
        <v>1251</v>
      </c>
      <c r="H657" s="5" t="s">
        <v>3236</v>
      </c>
      <c r="J657" s="5" t="s">
        <v>3378</v>
      </c>
    </row>
    <row r="658" spans="1:10">
      <c r="A658" s="5">
        <v>657</v>
      </c>
      <c r="B658" s="5" t="s">
        <v>991</v>
      </c>
      <c r="C658" s="5" t="s">
        <v>155</v>
      </c>
      <c r="D658" s="5" t="s">
        <v>3237</v>
      </c>
      <c r="E658" s="5" t="s">
        <v>3238</v>
      </c>
      <c r="F658" s="5" t="s">
        <v>3239</v>
      </c>
      <c r="G658" s="5" t="s">
        <v>1077</v>
      </c>
      <c r="H658" s="5" t="s">
        <v>3240</v>
      </c>
      <c r="J658" s="5" t="s">
        <v>3378</v>
      </c>
    </row>
    <row r="659" spans="1:10">
      <c r="A659" s="5">
        <v>658</v>
      </c>
      <c r="B659" s="5" t="s">
        <v>991</v>
      </c>
      <c r="C659" s="5" t="s">
        <v>155</v>
      </c>
      <c r="D659" s="5" t="s">
        <v>3241</v>
      </c>
      <c r="E659" s="5" t="s">
        <v>3242</v>
      </c>
      <c r="F659" s="5" t="s">
        <v>3243</v>
      </c>
      <c r="G659" s="5" t="s">
        <v>2539</v>
      </c>
      <c r="H659" s="5" t="s">
        <v>3244</v>
      </c>
      <c r="J659" s="5" t="s">
        <v>3378</v>
      </c>
    </row>
    <row r="660" spans="1:10">
      <c r="A660" s="5">
        <v>659</v>
      </c>
      <c r="B660" s="5" t="s">
        <v>991</v>
      </c>
      <c r="C660" s="5" t="s">
        <v>155</v>
      </c>
      <c r="D660" s="5" t="s">
        <v>3245</v>
      </c>
      <c r="E660" s="5" t="s">
        <v>3246</v>
      </c>
      <c r="F660" s="5" t="s">
        <v>3247</v>
      </c>
      <c r="G660" s="5" t="s">
        <v>1474</v>
      </c>
      <c r="H660" s="5" t="s">
        <v>3248</v>
      </c>
      <c r="J660" s="5" t="s">
        <v>3378</v>
      </c>
    </row>
    <row r="661" spans="1:10">
      <c r="A661" s="5">
        <v>660</v>
      </c>
      <c r="B661" s="5" t="s">
        <v>991</v>
      </c>
      <c r="C661" s="5" t="s">
        <v>155</v>
      </c>
      <c r="D661" s="5" t="s">
        <v>3249</v>
      </c>
      <c r="E661" s="5" t="s">
        <v>3250</v>
      </c>
      <c r="F661" s="5" t="s">
        <v>3251</v>
      </c>
      <c r="G661" s="5" t="s">
        <v>1021</v>
      </c>
      <c r="H661" s="5" t="s">
        <v>3252</v>
      </c>
      <c r="J661" s="5" t="s">
        <v>3378</v>
      </c>
    </row>
    <row r="662" spans="1:10">
      <c r="A662" s="5">
        <v>661</v>
      </c>
      <c r="B662" s="5" t="s">
        <v>991</v>
      </c>
      <c r="C662" s="5" t="s">
        <v>155</v>
      </c>
      <c r="D662" s="5" t="s">
        <v>3253</v>
      </c>
      <c r="E662" s="5" t="s">
        <v>3254</v>
      </c>
      <c r="F662" s="5" t="s">
        <v>3255</v>
      </c>
      <c r="G662" s="5" t="s">
        <v>1077</v>
      </c>
      <c r="J662" s="5" t="s">
        <v>3378</v>
      </c>
    </row>
    <row r="663" spans="1:10">
      <c r="A663" s="5">
        <v>662</v>
      </c>
      <c r="B663" s="5" t="s">
        <v>991</v>
      </c>
      <c r="C663" s="5" t="s">
        <v>155</v>
      </c>
      <c r="D663" s="5" t="s">
        <v>3256</v>
      </c>
      <c r="E663" s="5" t="s">
        <v>3257</v>
      </c>
      <c r="F663" s="5" t="s">
        <v>3255</v>
      </c>
      <c r="G663" s="5" t="s">
        <v>3258</v>
      </c>
      <c r="J663" s="5" t="s">
        <v>3378</v>
      </c>
    </row>
    <row r="664" spans="1:10">
      <c r="A664" s="5">
        <v>663</v>
      </c>
      <c r="B664" s="5" t="s">
        <v>991</v>
      </c>
      <c r="C664" s="5" t="s">
        <v>155</v>
      </c>
      <c r="D664" s="5" t="s">
        <v>3259</v>
      </c>
      <c r="E664" s="5" t="s">
        <v>3260</v>
      </c>
      <c r="F664" s="5" t="s">
        <v>3255</v>
      </c>
      <c r="G664" s="5" t="s">
        <v>1594</v>
      </c>
      <c r="H664" s="5" t="s">
        <v>3261</v>
      </c>
      <c r="J664" s="5" t="s">
        <v>3378</v>
      </c>
    </row>
    <row r="665" spans="1:10">
      <c r="A665" s="5">
        <v>664</v>
      </c>
      <c r="B665" s="5" t="s">
        <v>991</v>
      </c>
      <c r="C665" s="5" t="s">
        <v>155</v>
      </c>
      <c r="D665" s="5" t="s">
        <v>3262</v>
      </c>
      <c r="E665" s="5" t="s">
        <v>3263</v>
      </c>
      <c r="F665" s="5" t="s">
        <v>3264</v>
      </c>
      <c r="G665" s="5" t="s">
        <v>1230</v>
      </c>
      <c r="J665" s="5" t="s">
        <v>3378</v>
      </c>
    </row>
    <row r="666" spans="1:10">
      <c r="A666" s="5">
        <v>665</v>
      </c>
      <c r="B666" s="5" t="s">
        <v>991</v>
      </c>
      <c r="C666" s="5" t="s">
        <v>155</v>
      </c>
      <c r="D666" s="5" t="s">
        <v>3265</v>
      </c>
      <c r="E666" s="5" t="s">
        <v>3266</v>
      </c>
      <c r="F666" s="5" t="s">
        <v>3267</v>
      </c>
      <c r="G666" s="5" t="s">
        <v>1012</v>
      </c>
      <c r="H666" s="5" t="s">
        <v>3268</v>
      </c>
      <c r="J666" s="5" t="s">
        <v>3378</v>
      </c>
    </row>
    <row r="667" spans="1:10">
      <c r="A667" s="5">
        <v>666</v>
      </c>
      <c r="B667" s="5" t="s">
        <v>991</v>
      </c>
      <c r="C667" s="5" t="s">
        <v>155</v>
      </c>
      <c r="D667" s="5" t="s">
        <v>3269</v>
      </c>
      <c r="E667" s="5" t="s">
        <v>3270</v>
      </c>
      <c r="F667" s="5" t="s">
        <v>3271</v>
      </c>
      <c r="G667" s="5" t="s">
        <v>1460</v>
      </c>
      <c r="J667" s="5" t="s">
        <v>3378</v>
      </c>
    </row>
    <row r="668" spans="1:10">
      <c r="A668" s="5">
        <v>667</v>
      </c>
      <c r="B668" s="5" t="s">
        <v>991</v>
      </c>
      <c r="C668" s="5" t="s">
        <v>155</v>
      </c>
      <c r="D668" s="5" t="s">
        <v>3272</v>
      </c>
      <c r="E668" s="5" t="s">
        <v>3273</v>
      </c>
      <c r="F668" s="5" t="s">
        <v>3274</v>
      </c>
      <c r="G668" s="5" t="s">
        <v>1405</v>
      </c>
      <c r="J668" s="5" t="s">
        <v>3378</v>
      </c>
    </row>
    <row r="669" spans="1:10">
      <c r="A669" s="5">
        <v>668</v>
      </c>
      <c r="B669" s="5" t="s">
        <v>991</v>
      </c>
      <c r="C669" s="5" t="s">
        <v>155</v>
      </c>
      <c r="D669" s="5" t="s">
        <v>3275</v>
      </c>
      <c r="E669" s="5" t="s">
        <v>3276</v>
      </c>
      <c r="F669" s="5" t="s">
        <v>3277</v>
      </c>
      <c r="G669" s="5" t="s">
        <v>1515</v>
      </c>
      <c r="J669" s="5" t="s">
        <v>3378</v>
      </c>
    </row>
    <row r="670" spans="1:10">
      <c r="A670" s="5">
        <v>669</v>
      </c>
      <c r="B670" s="5" t="s">
        <v>991</v>
      </c>
      <c r="C670" s="5" t="s">
        <v>155</v>
      </c>
      <c r="D670" s="5" t="s">
        <v>3278</v>
      </c>
      <c r="E670" s="5" t="s">
        <v>3279</v>
      </c>
      <c r="F670" s="5" t="s">
        <v>3280</v>
      </c>
      <c r="G670" s="5" t="s">
        <v>1515</v>
      </c>
      <c r="J670" s="5" t="s">
        <v>3378</v>
      </c>
    </row>
    <row r="671" spans="1:10">
      <c r="A671" s="5">
        <v>670</v>
      </c>
      <c r="B671" s="5" t="s">
        <v>991</v>
      </c>
      <c r="C671" s="5" t="s">
        <v>155</v>
      </c>
      <c r="D671" s="5" t="s">
        <v>3281</v>
      </c>
      <c r="E671" s="5" t="s">
        <v>3282</v>
      </c>
      <c r="F671" s="5" t="s">
        <v>3283</v>
      </c>
      <c r="G671" s="5" t="s">
        <v>1405</v>
      </c>
      <c r="J671" s="5" t="s">
        <v>3378</v>
      </c>
    </row>
    <row r="672" spans="1:10">
      <c r="A672" s="5">
        <v>671</v>
      </c>
      <c r="B672" s="5" t="s">
        <v>991</v>
      </c>
      <c r="C672" s="5" t="s">
        <v>155</v>
      </c>
      <c r="D672" s="5" t="s">
        <v>3284</v>
      </c>
      <c r="E672" s="5" t="s">
        <v>3285</v>
      </c>
      <c r="F672" s="5" t="s">
        <v>3286</v>
      </c>
      <c r="G672" s="5" t="s">
        <v>1484</v>
      </c>
      <c r="J672" s="5" t="s">
        <v>3378</v>
      </c>
    </row>
    <row r="673" spans="1:10">
      <c r="A673" s="5">
        <v>672</v>
      </c>
      <c r="B673" s="5" t="s">
        <v>991</v>
      </c>
      <c r="C673" s="5" t="s">
        <v>155</v>
      </c>
      <c r="D673" s="5" t="s">
        <v>3287</v>
      </c>
      <c r="E673" s="5" t="s">
        <v>3288</v>
      </c>
      <c r="F673" s="5" t="s">
        <v>3289</v>
      </c>
      <c r="G673" s="5" t="s">
        <v>1460</v>
      </c>
      <c r="H673" s="5" t="s">
        <v>3290</v>
      </c>
      <c r="J673" s="5" t="s">
        <v>3378</v>
      </c>
    </row>
    <row r="674" spans="1:10">
      <c r="A674" s="5">
        <v>673</v>
      </c>
      <c r="B674" s="5" t="s">
        <v>991</v>
      </c>
      <c r="C674" s="5" t="s">
        <v>155</v>
      </c>
      <c r="D674" s="5" t="s">
        <v>3291</v>
      </c>
      <c r="E674" s="5" t="s">
        <v>3292</v>
      </c>
      <c r="F674" s="5" t="s">
        <v>3293</v>
      </c>
      <c r="G674" s="5" t="s">
        <v>3294</v>
      </c>
      <c r="J674" s="5" t="s">
        <v>3378</v>
      </c>
    </row>
    <row r="675" spans="1:10">
      <c r="A675" s="5">
        <v>674</v>
      </c>
      <c r="B675" s="5" t="s">
        <v>991</v>
      </c>
      <c r="C675" s="5" t="s">
        <v>155</v>
      </c>
      <c r="D675" s="5" t="s">
        <v>3295</v>
      </c>
      <c r="E675" s="5" t="s">
        <v>3296</v>
      </c>
      <c r="F675" s="5" t="s">
        <v>3297</v>
      </c>
      <c r="G675" s="5" t="s">
        <v>3298</v>
      </c>
      <c r="H675" s="5" t="s">
        <v>3299</v>
      </c>
      <c r="J675" s="5" t="s">
        <v>3378</v>
      </c>
    </row>
    <row r="676" spans="1:10">
      <c r="A676" s="5">
        <v>675</v>
      </c>
      <c r="B676" s="5" t="s">
        <v>991</v>
      </c>
      <c r="C676" s="5" t="s">
        <v>155</v>
      </c>
      <c r="D676" s="5" t="s">
        <v>3300</v>
      </c>
      <c r="E676" s="5" t="s">
        <v>3301</v>
      </c>
      <c r="F676" s="5" t="s">
        <v>3302</v>
      </c>
      <c r="G676" s="5" t="s">
        <v>3303</v>
      </c>
      <c r="J676" s="5" t="s">
        <v>3378</v>
      </c>
    </row>
    <row r="677" spans="1:10">
      <c r="A677" s="5">
        <v>676</v>
      </c>
      <c r="B677" s="5" t="s">
        <v>991</v>
      </c>
      <c r="C677" s="5" t="s">
        <v>155</v>
      </c>
      <c r="D677" s="5" t="s">
        <v>3304</v>
      </c>
      <c r="E677" s="5" t="s">
        <v>3305</v>
      </c>
      <c r="F677" s="5" t="s">
        <v>3306</v>
      </c>
      <c r="G677" s="5" t="s">
        <v>1515</v>
      </c>
      <c r="H677" s="5" t="s">
        <v>3307</v>
      </c>
      <c r="J677" s="5" t="s">
        <v>3378</v>
      </c>
    </row>
    <row r="678" spans="1:10">
      <c r="A678" s="5">
        <v>677</v>
      </c>
      <c r="B678" s="5" t="s">
        <v>991</v>
      </c>
      <c r="C678" s="5" t="s">
        <v>155</v>
      </c>
      <c r="D678" s="5" t="s">
        <v>3308</v>
      </c>
      <c r="E678" s="5" t="s">
        <v>3309</v>
      </c>
      <c r="F678" s="5" t="s">
        <v>3310</v>
      </c>
      <c r="G678" s="5" t="s">
        <v>1077</v>
      </c>
      <c r="J678" s="5" t="s">
        <v>3378</v>
      </c>
    </row>
    <row r="679" spans="1:10">
      <c r="A679" s="5">
        <v>678</v>
      </c>
      <c r="B679" s="5" t="s">
        <v>991</v>
      </c>
      <c r="C679" s="5" t="s">
        <v>155</v>
      </c>
      <c r="D679" s="5" t="s">
        <v>3311</v>
      </c>
      <c r="E679" s="5" t="s">
        <v>3312</v>
      </c>
      <c r="F679" s="5" t="s">
        <v>3313</v>
      </c>
      <c r="G679" s="5" t="s">
        <v>3314</v>
      </c>
      <c r="J679" s="5" t="s">
        <v>3378</v>
      </c>
    </row>
    <row r="680" spans="1:10">
      <c r="A680" s="5">
        <v>679</v>
      </c>
      <c r="B680" s="5" t="s">
        <v>991</v>
      </c>
      <c r="C680" s="5" t="s">
        <v>155</v>
      </c>
      <c r="D680" s="5" t="s">
        <v>3315</v>
      </c>
      <c r="E680" s="5" t="s">
        <v>3316</v>
      </c>
      <c r="F680" s="5" t="s">
        <v>3317</v>
      </c>
      <c r="G680" s="5" t="s">
        <v>1034</v>
      </c>
      <c r="J680" s="5" t="s">
        <v>3378</v>
      </c>
    </row>
    <row r="681" spans="1:10">
      <c r="A681" s="5">
        <v>680</v>
      </c>
      <c r="B681" s="5" t="s">
        <v>991</v>
      </c>
      <c r="C681" s="5" t="s">
        <v>155</v>
      </c>
      <c r="D681" s="5" t="s">
        <v>3318</v>
      </c>
      <c r="E681" s="5" t="s">
        <v>3319</v>
      </c>
      <c r="F681" s="5" t="s">
        <v>3320</v>
      </c>
      <c r="G681" s="5" t="s">
        <v>1077</v>
      </c>
      <c r="J681" s="5" t="s">
        <v>3378</v>
      </c>
    </row>
    <row r="682" spans="1:10">
      <c r="A682" s="5">
        <v>681</v>
      </c>
      <c r="B682" s="5" t="s">
        <v>991</v>
      </c>
      <c r="C682" s="5" t="s">
        <v>155</v>
      </c>
      <c r="D682" s="5" t="s">
        <v>3321</v>
      </c>
      <c r="E682" s="5" t="s">
        <v>3322</v>
      </c>
      <c r="F682" s="5" t="s">
        <v>3323</v>
      </c>
      <c r="G682" s="5" t="s">
        <v>1050</v>
      </c>
      <c r="H682" s="5" t="s">
        <v>3324</v>
      </c>
      <c r="J682" s="5" t="s">
        <v>3378</v>
      </c>
    </row>
    <row r="683" spans="1:10">
      <c r="A683" s="5">
        <v>682</v>
      </c>
      <c r="B683" s="5" t="s">
        <v>991</v>
      </c>
      <c r="C683" s="5" t="s">
        <v>155</v>
      </c>
      <c r="D683" s="5" t="s">
        <v>3325</v>
      </c>
      <c r="E683" s="5" t="s">
        <v>3326</v>
      </c>
      <c r="F683" s="5" t="s">
        <v>3327</v>
      </c>
      <c r="G683" s="5" t="s">
        <v>1741</v>
      </c>
      <c r="J683" s="5" t="s">
        <v>3378</v>
      </c>
    </row>
    <row r="684" spans="1:10">
      <c r="A684" s="5">
        <v>683</v>
      </c>
      <c r="B684" s="5" t="s">
        <v>991</v>
      </c>
      <c r="C684" s="5" t="s">
        <v>155</v>
      </c>
      <c r="D684" s="5" t="s">
        <v>3328</v>
      </c>
      <c r="E684" s="5" t="s">
        <v>3329</v>
      </c>
      <c r="F684" s="5" t="s">
        <v>3330</v>
      </c>
      <c r="G684" s="5" t="s">
        <v>1255</v>
      </c>
      <c r="J684" s="5" t="s">
        <v>3378</v>
      </c>
    </row>
    <row r="685" spans="1:10">
      <c r="A685" s="5">
        <v>684</v>
      </c>
      <c r="B685" s="5" t="s">
        <v>991</v>
      </c>
      <c r="C685" s="5" t="s">
        <v>155</v>
      </c>
      <c r="D685" s="5" t="s">
        <v>3331</v>
      </c>
      <c r="E685" s="5" t="s">
        <v>3332</v>
      </c>
      <c r="F685" s="5" t="s">
        <v>3333</v>
      </c>
      <c r="G685" s="5" t="s">
        <v>1515</v>
      </c>
      <c r="J685" s="5" t="s">
        <v>3378</v>
      </c>
    </row>
    <row r="686" spans="1:10">
      <c r="A686" s="5">
        <v>685</v>
      </c>
      <c r="B686" s="5" t="s">
        <v>991</v>
      </c>
      <c r="C686" s="5" t="s">
        <v>155</v>
      </c>
      <c r="D686" s="5" t="s">
        <v>3334</v>
      </c>
      <c r="E686" s="5" t="s">
        <v>3335</v>
      </c>
      <c r="F686" s="5" t="s">
        <v>3336</v>
      </c>
      <c r="G686" s="5" t="s">
        <v>1054</v>
      </c>
      <c r="J686" s="5" t="s">
        <v>3378</v>
      </c>
    </row>
    <row r="687" spans="1:10">
      <c r="A687" s="5">
        <v>686</v>
      </c>
      <c r="B687" s="5" t="s">
        <v>991</v>
      </c>
      <c r="C687" s="5" t="s">
        <v>155</v>
      </c>
      <c r="D687" s="5" t="s">
        <v>3337</v>
      </c>
      <c r="E687" s="5" t="s">
        <v>3338</v>
      </c>
      <c r="F687" s="5" t="s">
        <v>3339</v>
      </c>
      <c r="G687" s="5" t="s">
        <v>1244</v>
      </c>
      <c r="J687" s="5" t="s">
        <v>3378</v>
      </c>
    </row>
    <row r="688" spans="1:10">
      <c r="A688" s="5">
        <v>687</v>
      </c>
      <c r="B688" s="5" t="s">
        <v>991</v>
      </c>
      <c r="C688" s="5" t="s">
        <v>155</v>
      </c>
      <c r="D688" s="5" t="s">
        <v>3340</v>
      </c>
      <c r="E688" s="5" t="s">
        <v>3341</v>
      </c>
      <c r="F688" s="5" t="s">
        <v>3342</v>
      </c>
      <c r="G688" s="5" t="s">
        <v>1424</v>
      </c>
      <c r="J688" s="5" t="s">
        <v>3378</v>
      </c>
    </row>
    <row r="689" spans="1:10">
      <c r="A689" s="5">
        <v>688</v>
      </c>
      <c r="B689" s="5" t="s">
        <v>991</v>
      </c>
      <c r="C689" s="5" t="s">
        <v>155</v>
      </c>
      <c r="D689" s="5" t="s">
        <v>3343</v>
      </c>
      <c r="E689" s="5" t="s">
        <v>3344</v>
      </c>
      <c r="F689" s="5" t="s">
        <v>3310</v>
      </c>
      <c r="G689" s="5" t="s">
        <v>1497</v>
      </c>
      <c r="H689" s="5" t="s">
        <v>3345</v>
      </c>
      <c r="J689" s="5" t="s">
        <v>3378</v>
      </c>
    </row>
    <row r="690" spans="1:10">
      <c r="A690" s="5">
        <v>689</v>
      </c>
      <c r="B690" s="5" t="s">
        <v>991</v>
      </c>
      <c r="C690" s="5" t="s">
        <v>155</v>
      </c>
      <c r="D690" s="5" t="s">
        <v>3346</v>
      </c>
      <c r="E690" s="5" t="s">
        <v>3347</v>
      </c>
      <c r="F690" s="5" t="s">
        <v>3348</v>
      </c>
      <c r="G690" s="5" t="s">
        <v>1394</v>
      </c>
      <c r="J690" s="5" t="s">
        <v>3378</v>
      </c>
    </row>
    <row r="691" spans="1:10">
      <c r="A691" s="5">
        <v>690</v>
      </c>
      <c r="B691" s="5" t="s">
        <v>991</v>
      </c>
      <c r="C691" s="5" t="s">
        <v>155</v>
      </c>
      <c r="D691" s="5" t="s">
        <v>3349</v>
      </c>
      <c r="E691" s="5" t="s">
        <v>3350</v>
      </c>
      <c r="F691" s="5" t="s">
        <v>3247</v>
      </c>
      <c r="G691" s="5" t="s">
        <v>3351</v>
      </c>
      <c r="H691" s="5" t="s">
        <v>3352</v>
      </c>
      <c r="J691" s="5" t="s">
        <v>3378</v>
      </c>
    </row>
    <row r="692" spans="1:10">
      <c r="A692" s="5">
        <v>691</v>
      </c>
      <c r="B692" s="5" t="s">
        <v>991</v>
      </c>
      <c r="C692" s="5" t="s">
        <v>155</v>
      </c>
      <c r="D692" s="5" t="s">
        <v>3353</v>
      </c>
      <c r="E692" s="5" t="s">
        <v>3354</v>
      </c>
      <c r="F692" s="5" t="s">
        <v>1254</v>
      </c>
      <c r="G692" s="5" t="s">
        <v>3355</v>
      </c>
      <c r="J692" s="5" t="s">
        <v>3378</v>
      </c>
    </row>
    <row r="693" spans="1:10">
      <c r="A693" s="5">
        <v>692</v>
      </c>
      <c r="B693" s="5" t="s">
        <v>991</v>
      </c>
      <c r="C693" s="5" t="s">
        <v>155</v>
      </c>
      <c r="D693" s="5" t="s">
        <v>3356</v>
      </c>
      <c r="E693" s="5" t="s">
        <v>3357</v>
      </c>
      <c r="F693" s="5" t="s">
        <v>1254</v>
      </c>
      <c r="G693" s="5" t="s">
        <v>1339</v>
      </c>
      <c r="H693" s="5" t="s">
        <v>3358</v>
      </c>
      <c r="J693" s="5" t="s">
        <v>3378</v>
      </c>
    </row>
    <row r="694" spans="1:10">
      <c r="A694" s="5">
        <v>693</v>
      </c>
      <c r="B694" s="5" t="s">
        <v>991</v>
      </c>
      <c r="C694" s="5" t="s">
        <v>155</v>
      </c>
      <c r="D694" s="5" t="s">
        <v>3359</v>
      </c>
      <c r="E694" s="5" t="s">
        <v>3360</v>
      </c>
      <c r="F694" s="5" t="s">
        <v>3361</v>
      </c>
      <c r="G694" s="5" t="s">
        <v>1084</v>
      </c>
      <c r="J694" s="5" t="s">
        <v>3378</v>
      </c>
    </row>
    <row r="695" spans="1:10">
      <c r="A695" s="5">
        <v>694</v>
      </c>
      <c r="B695" s="5" t="s">
        <v>991</v>
      </c>
      <c r="C695" s="5" t="s">
        <v>155</v>
      </c>
      <c r="D695" s="5" t="s">
        <v>3362</v>
      </c>
      <c r="E695" s="5" t="s">
        <v>3363</v>
      </c>
      <c r="F695" s="5" t="s">
        <v>3364</v>
      </c>
      <c r="G695" s="5" t="s">
        <v>3365</v>
      </c>
      <c r="H695" s="5" t="s">
        <v>3366</v>
      </c>
      <c r="J695" s="5" t="s">
        <v>3378</v>
      </c>
    </row>
    <row r="696" spans="1:10">
      <c r="A696" s="5">
        <v>695</v>
      </c>
      <c r="B696" s="5" t="s">
        <v>991</v>
      </c>
      <c r="C696" s="5" t="s">
        <v>155</v>
      </c>
      <c r="D696" s="5" t="s">
        <v>3367</v>
      </c>
      <c r="E696" s="5" t="s">
        <v>3368</v>
      </c>
      <c r="F696" s="5" t="s">
        <v>3369</v>
      </c>
      <c r="G696" s="5" t="s">
        <v>3370</v>
      </c>
      <c r="J696" s="5" t="s">
        <v>3378</v>
      </c>
    </row>
    <row r="697" spans="1:10">
      <c r="A697" s="5">
        <v>696</v>
      </c>
      <c r="B697" s="5" t="s">
        <v>991</v>
      </c>
      <c r="C697" s="5" t="s">
        <v>155</v>
      </c>
      <c r="D697" s="5" t="s">
        <v>3371</v>
      </c>
      <c r="E697" s="5" t="s">
        <v>3372</v>
      </c>
      <c r="F697" s="5" t="s">
        <v>1070</v>
      </c>
      <c r="G697" s="5" t="s">
        <v>3373</v>
      </c>
      <c r="J697" s="5" t="s">
        <v>3378</v>
      </c>
    </row>
    <row r="698" spans="1:10">
      <c r="A698" s="5">
        <v>697</v>
      </c>
      <c r="B698" s="5" t="s">
        <v>991</v>
      </c>
      <c r="C698" s="5" t="s">
        <v>155</v>
      </c>
      <c r="D698" s="5" t="s">
        <v>3374</v>
      </c>
      <c r="E698" s="5" t="s">
        <v>3375</v>
      </c>
      <c r="F698" s="5" t="s">
        <v>3376</v>
      </c>
      <c r="G698" s="5" t="s">
        <v>3377</v>
      </c>
      <c r="J698" s="5" t="s">
        <v>3378</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I21" sqref="I21:I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714</v>
      </c>
      <c r="E5" s="1165"/>
      <c r="F5" s="1165"/>
      <c r="G5" s="1165"/>
      <c r="H5" s="1165"/>
      <c r="I5" s="1165"/>
      <c r="J5" s="1166"/>
      <c r="K5" s="437"/>
      <c r="L5" s="176"/>
      <c r="M5" s="176"/>
      <c r="N5" s="176"/>
      <c r="O5" s="176"/>
      <c r="P5" s="176"/>
      <c r="Q5" s="176"/>
      <c r="R5" s="176"/>
      <c r="S5" s="569"/>
      <c r="T5" s="569"/>
      <c r="U5" s="569"/>
      <c r="V5" s="569"/>
      <c r="W5" s="176"/>
    </row>
    <row r="6" spans="1:24" s="470" customFormat="1" ht="3" customHeight="1">
      <c r="A6" s="312"/>
      <c r="B6" s="312"/>
      <c r="D6" s="1188"/>
      <c r="E6" s="1189"/>
      <c r="F6" s="1189"/>
      <c r="G6" s="1189"/>
      <c r="H6" s="1189"/>
      <c r="I6" s="1189"/>
      <c r="J6" s="1190"/>
      <c r="S6" s="647"/>
      <c r="T6" s="647"/>
      <c r="U6" s="647"/>
      <c r="V6" s="647"/>
    </row>
    <row r="7" spans="1:24" s="470" customFormat="1" ht="5.25" hidden="1" customHeight="1">
      <c r="A7" s="312"/>
      <c r="B7" s="312"/>
      <c r="E7" s="1191"/>
      <c r="F7" s="1191"/>
      <c r="G7" s="1187"/>
      <c r="H7" s="1187"/>
      <c r="I7" s="1187"/>
      <c r="J7" s="1187"/>
      <c r="S7" s="647"/>
      <c r="T7" s="647"/>
      <c r="U7" s="647"/>
      <c r="V7" s="647"/>
    </row>
    <row r="8" spans="1:24" s="470" customFormat="1" ht="5.25" hidden="1" customHeight="1">
      <c r="A8" s="312"/>
      <c r="B8" s="312"/>
      <c r="E8" s="1191"/>
      <c r="F8" s="1191"/>
      <c r="G8" s="1187"/>
      <c r="H8" s="1187"/>
      <c r="I8" s="1187"/>
      <c r="J8" s="1187"/>
      <c r="S8" s="647"/>
      <c r="T8" s="647"/>
      <c r="U8" s="647"/>
      <c r="V8" s="647"/>
    </row>
    <row r="9" spans="1:24" s="470" customFormat="1" ht="5.25" hidden="1" customHeight="1">
      <c r="A9" s="312"/>
      <c r="B9" s="312"/>
      <c r="E9" s="1191"/>
      <c r="F9" s="1191"/>
      <c r="G9" s="1187"/>
      <c r="H9" s="1187"/>
      <c r="I9" s="1187"/>
      <c r="J9" s="1187"/>
      <c r="S9" s="647"/>
      <c r="T9" s="647"/>
      <c r="U9" s="647"/>
      <c r="V9" s="647"/>
    </row>
    <row r="10" spans="1:24" s="647" customFormat="1" ht="5.25" hidden="1">
      <c r="A10" s="312"/>
      <c r="B10" s="312"/>
      <c r="E10" s="1192"/>
      <c r="F10" s="1192"/>
      <c r="G10" s="842"/>
      <c r="H10" s="466"/>
      <c r="I10" s="795"/>
      <c r="J10" s="795"/>
    </row>
    <row r="11" spans="1:24" s="159" customFormat="1" ht="18.75" hidden="1" customHeight="1">
      <c r="A11" s="312"/>
      <c r="B11" s="312"/>
      <c r="D11" s="152"/>
      <c r="E11" s="1193" t="s">
        <v>721</v>
      </c>
      <c r="F11" s="1193"/>
      <c r="G11" s="1121"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3" t="s">
        <v>722</v>
      </c>
      <c r="F12" s="1193"/>
      <c r="G12" s="1121"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6"/>
      <c r="F13" s="1186"/>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5" t="s">
        <v>92</v>
      </c>
      <c r="E17" s="1185" t="s">
        <v>297</v>
      </c>
      <c r="F17" s="1185" t="s">
        <v>80</v>
      </c>
      <c r="G17" s="1185" t="s">
        <v>439</v>
      </c>
      <c r="H17" s="1185" t="s">
        <v>92</v>
      </c>
      <c r="I17" s="1185"/>
      <c r="J17" s="1185" t="s">
        <v>20</v>
      </c>
      <c r="K17" s="1197" t="s">
        <v>480</v>
      </c>
      <c r="L17" s="1197"/>
      <c r="M17" s="1197"/>
      <c r="N17" s="1197"/>
      <c r="O17" s="1197" t="s">
        <v>712</v>
      </c>
      <c r="P17" s="1197"/>
      <c r="Q17" s="1197"/>
      <c r="R17" s="1197"/>
      <c r="S17" s="1197" t="s">
        <v>713</v>
      </c>
      <c r="T17" s="1197"/>
      <c r="U17" s="1197"/>
      <c r="V17" s="1197"/>
      <c r="W17" s="1185" t="s">
        <v>244</v>
      </c>
    </row>
    <row r="18" spans="1:24" ht="30.75" customHeight="1">
      <c r="D18" s="1185"/>
      <c r="E18" s="1185"/>
      <c r="F18" s="1185"/>
      <c r="G18" s="1185"/>
      <c r="H18" s="1185"/>
      <c r="I18" s="1185"/>
      <c r="J18" s="1185"/>
      <c r="K18" s="115" t="s">
        <v>300</v>
      </c>
      <c r="L18" s="1185" t="s">
        <v>92</v>
      </c>
      <c r="M18" s="1185"/>
      <c r="N18" s="115" t="s">
        <v>230</v>
      </c>
      <c r="O18" s="115" t="s">
        <v>300</v>
      </c>
      <c r="P18" s="1185" t="s">
        <v>92</v>
      </c>
      <c r="Q18" s="1185"/>
      <c r="R18" s="115" t="s">
        <v>230</v>
      </c>
      <c r="S18" s="542" t="s">
        <v>300</v>
      </c>
      <c r="T18" s="1185" t="s">
        <v>92</v>
      </c>
      <c r="U18" s="1185"/>
      <c r="V18" s="542" t="s">
        <v>400</v>
      </c>
      <c r="W18" s="1185"/>
    </row>
    <row r="19" spans="1:24" s="406" customFormat="1" ht="12" customHeight="1">
      <c r="A19" s="405"/>
      <c r="B19" s="405"/>
      <c r="D19" s="42" t="s">
        <v>93</v>
      </c>
      <c r="E19" s="42" t="s">
        <v>49</v>
      </c>
      <c r="F19" s="42" t="s">
        <v>50</v>
      </c>
      <c r="G19" s="42" t="s">
        <v>51</v>
      </c>
      <c r="H19" s="1194" t="s">
        <v>68</v>
      </c>
      <c r="I19" s="1194"/>
      <c r="J19" s="42" t="s">
        <v>69</v>
      </c>
      <c r="K19" s="42" t="s">
        <v>183</v>
      </c>
      <c r="L19" s="1194" t="s">
        <v>184</v>
      </c>
      <c r="M19" s="1194"/>
      <c r="N19" s="42" t="s">
        <v>208</v>
      </c>
      <c r="O19" s="42" t="s">
        <v>209</v>
      </c>
      <c r="P19" s="1194" t="s">
        <v>210</v>
      </c>
      <c r="Q19" s="1194"/>
      <c r="R19" s="42" t="s">
        <v>211</v>
      </c>
      <c r="S19" s="527" t="s">
        <v>210</v>
      </c>
      <c r="T19" s="1194" t="s">
        <v>211</v>
      </c>
      <c r="U19" s="1194"/>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6</v>
      </c>
      <c r="C21" s="310"/>
      <c r="D21" s="1176">
        <v>1</v>
      </c>
      <c r="E21" s="1177" t="s">
        <v>617</v>
      </c>
      <c r="F21" s="1181" t="s">
        <v>974</v>
      </c>
      <c r="G21" s="1184" t="s">
        <v>85</v>
      </c>
      <c r="H21" s="1176"/>
      <c r="I21" s="1176">
        <v>1</v>
      </c>
      <c r="J21" s="1198" t="s">
        <v>3391</v>
      </c>
      <c r="K21" s="1172" t="s">
        <v>85</v>
      </c>
      <c r="L21" s="1170"/>
      <c r="M21" s="1170" t="s">
        <v>93</v>
      </c>
      <c r="N21" s="1175"/>
      <c r="O21" s="1172" t="s">
        <v>85</v>
      </c>
      <c r="P21" s="1170"/>
      <c r="Q21" s="1170" t="s">
        <v>93</v>
      </c>
      <c r="R21" s="1171"/>
      <c r="S21" s="1172" t="s">
        <v>85</v>
      </c>
      <c r="T21" s="1089"/>
      <c r="U21" s="1089" t="s">
        <v>93</v>
      </c>
      <c r="V21" s="1122"/>
      <c r="W21" s="308"/>
    </row>
    <row r="22" spans="1:24" s="1104" customFormat="1" ht="17.100000000000001" customHeight="1">
      <c r="A22" s="750"/>
      <c r="C22" s="749"/>
      <c r="D22" s="1176"/>
      <c r="E22" s="1178"/>
      <c r="F22" s="1182"/>
      <c r="G22" s="1184"/>
      <c r="H22" s="1176"/>
      <c r="I22" s="1176"/>
      <c r="J22" s="1199"/>
      <c r="K22" s="1172"/>
      <c r="L22" s="1170"/>
      <c r="M22" s="1170"/>
      <c r="N22" s="1175"/>
      <c r="O22" s="1172"/>
      <c r="P22" s="1170"/>
      <c r="Q22" s="1170"/>
      <c r="R22" s="1171"/>
      <c r="S22" s="1172"/>
      <c r="T22" s="1091"/>
      <c r="U22" s="746"/>
      <c r="V22" s="747"/>
      <c r="W22" s="748"/>
    </row>
    <row r="23" spans="1:24" s="1104" customFormat="1" ht="17.100000000000001" customHeight="1">
      <c r="A23" s="750"/>
      <c r="C23" s="749"/>
      <c r="D23" s="1174"/>
      <c r="E23" s="1179"/>
      <c r="F23" s="1182"/>
      <c r="G23" s="1173"/>
      <c r="H23" s="1174"/>
      <c r="I23" s="1174"/>
      <c r="J23" s="1199"/>
      <c r="K23" s="1173"/>
      <c r="L23" s="1174"/>
      <c r="M23" s="1174"/>
      <c r="N23" s="1171"/>
      <c r="O23" s="1173"/>
      <c r="P23" s="1108"/>
      <c r="Q23" s="746"/>
      <c r="R23" s="747"/>
      <c r="S23" s="743"/>
      <c r="T23" s="743"/>
      <c r="U23" s="743"/>
      <c r="V23" s="743"/>
      <c r="W23" s="748"/>
    </row>
    <row r="24" spans="1:24" s="1104" customFormat="1" ht="15" customHeight="1">
      <c r="A24" s="750"/>
      <c r="C24" s="749"/>
      <c r="D24" s="1174"/>
      <c r="E24" s="1179"/>
      <c r="F24" s="1182"/>
      <c r="G24" s="1173"/>
      <c r="H24" s="1174"/>
      <c r="I24" s="1174"/>
      <c r="J24" s="1200"/>
      <c r="K24" s="1173"/>
      <c r="L24" s="746"/>
      <c r="M24" s="747"/>
      <c r="N24" s="747"/>
      <c r="O24" s="747"/>
      <c r="P24" s="747"/>
      <c r="Q24" s="747"/>
      <c r="R24" s="747"/>
      <c r="S24" s="743"/>
      <c r="T24" s="743"/>
      <c r="U24" s="743"/>
      <c r="V24" s="743"/>
      <c r="W24" s="748"/>
    </row>
    <row r="25" spans="1:24" s="1104" customFormat="1" ht="15" customHeight="1">
      <c r="A25" s="750"/>
      <c r="C25" s="749"/>
      <c r="D25" s="1174"/>
      <c r="E25" s="1180"/>
      <c r="F25" s="1183"/>
      <c r="G25" s="1173"/>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201" t="s">
        <v>738</v>
      </c>
      <c r="F32" s="1201"/>
      <c r="G32" s="1201"/>
      <c r="H32" s="1201"/>
      <c r="I32" s="1201"/>
      <c r="J32" s="1201"/>
      <c r="K32" s="1201"/>
      <c r="L32" s="1201"/>
      <c r="M32" s="1201"/>
      <c r="N32" s="1201"/>
      <c r="O32" s="1201"/>
      <c r="P32" s="1201"/>
      <c r="Q32" s="1201"/>
      <c r="R32" s="1201"/>
      <c r="S32" s="1201"/>
      <c r="T32" s="1201"/>
      <c r="U32" s="1201"/>
      <c r="V32" s="1201"/>
      <c r="W32" s="1201"/>
    </row>
    <row r="33" spans="5:23" ht="36.950000000000003" customHeight="1">
      <c r="E33" s="1195" t="s">
        <v>740</v>
      </c>
      <c r="F33" s="1196"/>
      <c r="G33" s="1196"/>
      <c r="H33" s="1196"/>
      <c r="I33" s="1196"/>
      <c r="J33" s="1196"/>
      <c r="K33" s="1196"/>
      <c r="L33" s="1196"/>
      <c r="M33" s="1196"/>
      <c r="N33" s="1196"/>
      <c r="O33" s="1196"/>
      <c r="P33" s="1196"/>
      <c r="Q33" s="1196"/>
      <c r="R33" s="1196"/>
      <c r="S33" s="1196"/>
      <c r="T33" s="1196"/>
      <c r="U33" s="1196"/>
      <c r="V33" s="1196"/>
      <c r="W33" s="1196"/>
    </row>
    <row r="34" spans="5:23" ht="17.100000000000001" customHeight="1">
      <c r="E34" s="1195" t="s">
        <v>741</v>
      </c>
      <c r="F34" s="1196"/>
      <c r="G34" s="1196"/>
      <c r="H34" s="1196"/>
      <c r="I34" s="1196"/>
      <c r="J34" s="1196"/>
      <c r="K34" s="1196"/>
      <c r="L34" s="1196"/>
      <c r="M34" s="1196"/>
      <c r="N34" s="1196"/>
      <c r="O34" s="1196"/>
      <c r="P34" s="1196"/>
      <c r="Q34" s="1196"/>
      <c r="R34" s="1196"/>
      <c r="S34" s="1196"/>
      <c r="T34" s="1196"/>
      <c r="U34" s="1196"/>
      <c r="V34" s="1196"/>
      <c r="W34" s="1196"/>
    </row>
    <row r="35" spans="5:23" ht="27" customHeight="1">
      <c r="E35" s="1195" t="s">
        <v>742</v>
      </c>
      <c r="F35" s="1196"/>
      <c r="G35" s="1196"/>
      <c r="H35" s="1196"/>
      <c r="I35" s="1196"/>
      <c r="J35" s="1196"/>
      <c r="K35" s="1196"/>
      <c r="L35" s="1196"/>
      <c r="M35" s="1196"/>
      <c r="N35" s="1196"/>
      <c r="O35" s="1196"/>
      <c r="P35" s="1196"/>
      <c r="Q35" s="1196"/>
      <c r="R35" s="1196"/>
      <c r="S35" s="1196"/>
      <c r="T35" s="1196"/>
      <c r="U35" s="1196"/>
      <c r="V35" s="1196"/>
      <c r="W35" s="1196"/>
    </row>
    <row r="36" spans="5:23" ht="17.100000000000001" customHeight="1">
      <c r="E36" s="1195" t="s">
        <v>743</v>
      </c>
      <c r="F36" s="1196"/>
      <c r="G36" s="1196"/>
      <c r="H36" s="1196"/>
      <c r="I36" s="1196"/>
      <c r="J36" s="1196"/>
      <c r="K36" s="1196"/>
      <c r="L36" s="1196"/>
      <c r="M36" s="1196"/>
      <c r="N36" s="1196"/>
      <c r="O36" s="1196"/>
      <c r="P36" s="1196"/>
      <c r="Q36" s="1196"/>
      <c r="R36" s="1196"/>
      <c r="S36" s="1196"/>
      <c r="T36" s="1196"/>
      <c r="U36" s="1196"/>
      <c r="V36" s="1196"/>
      <c r="W36" s="1196"/>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201" t="s">
        <v>739</v>
      </c>
      <c r="F38" s="1201"/>
      <c r="G38" s="1201"/>
      <c r="H38" s="1201"/>
      <c r="I38" s="1201"/>
      <c r="J38" s="1201"/>
      <c r="K38" s="1201"/>
      <c r="L38" s="1201"/>
      <c r="M38" s="1201"/>
      <c r="N38" s="1201"/>
      <c r="O38" s="1201"/>
      <c r="P38" s="1201"/>
      <c r="Q38" s="1201"/>
      <c r="R38" s="1201"/>
      <c r="S38" s="1201"/>
      <c r="T38" s="1201"/>
      <c r="U38" s="1201"/>
      <c r="V38" s="1201"/>
      <c r="W38" s="1201"/>
    </row>
    <row r="39" spans="5:23" ht="17.100000000000001" customHeight="1">
      <c r="E39" s="1195" t="s">
        <v>744</v>
      </c>
      <c r="F39" s="1196"/>
      <c r="G39" s="1196"/>
      <c r="H39" s="1196"/>
      <c r="I39" s="1196"/>
      <c r="J39" s="1196"/>
      <c r="K39" s="1196"/>
      <c r="L39" s="1196"/>
      <c r="M39" s="1196"/>
      <c r="N39" s="1196"/>
      <c r="O39" s="1196"/>
      <c r="P39" s="1196"/>
      <c r="Q39" s="1196"/>
      <c r="R39" s="1196"/>
      <c r="S39" s="1196"/>
      <c r="T39" s="1196"/>
      <c r="U39" s="1196"/>
      <c r="V39" s="1196"/>
      <c r="W39" s="1196"/>
    </row>
    <row r="40" spans="5:23" ht="17.100000000000001" customHeight="1">
      <c r="E40" s="1195" t="s">
        <v>745</v>
      </c>
      <c r="F40" s="1196"/>
      <c r="G40" s="1196"/>
      <c r="H40" s="1196"/>
      <c r="I40" s="1196"/>
      <c r="J40" s="1196"/>
      <c r="K40" s="1196"/>
      <c r="L40" s="1196"/>
      <c r="M40" s="1196"/>
      <c r="N40" s="1196"/>
      <c r="O40" s="1196"/>
      <c r="P40" s="1196"/>
      <c r="Q40" s="1196"/>
      <c r="R40" s="1196"/>
      <c r="S40" s="1196"/>
      <c r="T40" s="1196"/>
      <c r="U40" s="1196"/>
      <c r="V40" s="1196"/>
      <c r="W40" s="1196"/>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6"/>
  <sheetViews>
    <sheetView showGridLines="0" zoomScaleNormal="100" workbookViewId="0"/>
  </sheetViews>
  <sheetFormatPr defaultRowHeight="11.25"/>
  <cols>
    <col min="1" max="1" width="9.140625" style="1062"/>
  </cols>
  <sheetData>
    <row r="1" spans="1:4">
      <c r="A1" s="1062" t="s">
        <v>969</v>
      </c>
      <c r="B1" t="s">
        <v>515</v>
      </c>
      <c r="C1" t="s">
        <v>516</v>
      </c>
      <c r="D1" t="s">
        <v>968</v>
      </c>
    </row>
    <row r="2" spans="1:4">
      <c r="A2" s="1062">
        <v>1</v>
      </c>
      <c r="B2" t="s">
        <v>778</v>
      </c>
      <c r="C2" t="s">
        <v>778</v>
      </c>
      <c r="D2" t="s">
        <v>779</v>
      </c>
    </row>
    <row r="3" spans="1:4">
      <c r="A3" s="1062">
        <v>2</v>
      </c>
      <c r="B3" t="s">
        <v>780</v>
      </c>
      <c r="C3" t="s">
        <v>780</v>
      </c>
      <c r="D3" t="s">
        <v>781</v>
      </c>
    </row>
    <row r="4" spans="1:4">
      <c r="A4" s="1062">
        <v>3</v>
      </c>
      <c r="B4" t="s">
        <v>782</v>
      </c>
      <c r="C4" t="s">
        <v>782</v>
      </c>
      <c r="D4" t="s">
        <v>783</v>
      </c>
    </row>
    <row r="5" spans="1:4">
      <c r="A5" s="1062">
        <v>4</v>
      </c>
      <c r="B5" t="s">
        <v>784</v>
      </c>
      <c r="C5" t="s">
        <v>784</v>
      </c>
      <c r="D5" t="s">
        <v>785</v>
      </c>
    </row>
    <row r="6" spans="1:4">
      <c r="A6" s="1062">
        <v>5</v>
      </c>
      <c r="B6" t="s">
        <v>786</v>
      </c>
      <c r="C6" t="s">
        <v>786</v>
      </c>
      <c r="D6" t="s">
        <v>787</v>
      </c>
    </row>
    <row r="7" spans="1:4">
      <c r="A7" s="1062">
        <v>6</v>
      </c>
      <c r="B7" t="s">
        <v>788</v>
      </c>
      <c r="C7" t="s">
        <v>790</v>
      </c>
      <c r="D7" t="s">
        <v>791</v>
      </c>
    </row>
    <row r="8" spans="1:4">
      <c r="A8" s="1062">
        <v>7</v>
      </c>
      <c r="B8" t="s">
        <v>788</v>
      </c>
      <c r="C8" t="s">
        <v>788</v>
      </c>
      <c r="D8" t="s">
        <v>789</v>
      </c>
    </row>
    <row r="9" spans="1:4">
      <c r="A9" s="1062">
        <v>8</v>
      </c>
      <c r="B9" t="s">
        <v>788</v>
      </c>
      <c r="C9" t="s">
        <v>792</v>
      </c>
      <c r="D9" t="s">
        <v>793</v>
      </c>
    </row>
    <row r="10" spans="1:4">
      <c r="A10" s="1062">
        <v>9</v>
      </c>
      <c r="B10" t="s">
        <v>788</v>
      </c>
      <c r="C10" t="s">
        <v>794</v>
      </c>
      <c r="D10" t="s">
        <v>795</v>
      </c>
    </row>
    <row r="11" spans="1:4">
      <c r="A11" s="1062">
        <v>10</v>
      </c>
      <c r="B11" t="s">
        <v>796</v>
      </c>
      <c r="C11" t="s">
        <v>796</v>
      </c>
      <c r="D11" t="s">
        <v>797</v>
      </c>
    </row>
    <row r="12" spans="1:4">
      <c r="A12" s="1062">
        <v>11</v>
      </c>
      <c r="B12" t="s">
        <v>798</v>
      </c>
      <c r="C12" t="s">
        <v>798</v>
      </c>
      <c r="D12" t="s">
        <v>799</v>
      </c>
    </row>
    <row r="13" spans="1:4">
      <c r="A13" s="1062">
        <v>12</v>
      </c>
      <c r="B13" t="s">
        <v>800</v>
      </c>
      <c r="C13" t="s">
        <v>800</v>
      </c>
      <c r="D13" t="s">
        <v>801</v>
      </c>
    </row>
    <row r="14" spans="1:4">
      <c r="A14" s="1062">
        <v>13</v>
      </c>
      <c r="B14" t="s">
        <v>802</v>
      </c>
      <c r="C14" t="s">
        <v>802</v>
      </c>
      <c r="D14" t="s">
        <v>803</v>
      </c>
    </row>
    <row r="15" spans="1:4">
      <c r="A15" s="1062">
        <v>14</v>
      </c>
      <c r="B15" t="s">
        <v>804</v>
      </c>
      <c r="C15" t="s">
        <v>804</v>
      </c>
      <c r="D15" t="s">
        <v>805</v>
      </c>
    </row>
    <row r="16" spans="1:4">
      <c r="A16" s="1062">
        <v>15</v>
      </c>
      <c r="B16" t="s">
        <v>806</v>
      </c>
      <c r="C16" t="s">
        <v>806</v>
      </c>
      <c r="D16" t="s">
        <v>807</v>
      </c>
    </row>
    <row r="17" spans="1:4">
      <c r="A17" s="1062">
        <v>16</v>
      </c>
      <c r="B17" t="s">
        <v>808</v>
      </c>
      <c r="C17" t="s">
        <v>808</v>
      </c>
      <c r="D17" t="s">
        <v>809</v>
      </c>
    </row>
    <row r="18" spans="1:4">
      <c r="A18" s="1062">
        <v>17</v>
      </c>
      <c r="B18" t="s">
        <v>810</v>
      </c>
      <c r="C18" t="s">
        <v>810</v>
      </c>
      <c r="D18" t="s">
        <v>811</v>
      </c>
    </row>
    <row r="19" spans="1:4">
      <c r="A19" s="1062">
        <v>18</v>
      </c>
      <c r="B19" t="s">
        <v>812</v>
      </c>
      <c r="C19" t="s">
        <v>812</v>
      </c>
      <c r="D19" t="s">
        <v>813</v>
      </c>
    </row>
    <row r="20" spans="1:4">
      <c r="A20" s="1062">
        <v>19</v>
      </c>
      <c r="B20" t="s">
        <v>814</v>
      </c>
      <c r="C20" t="s">
        <v>814</v>
      </c>
      <c r="D20" t="s">
        <v>815</v>
      </c>
    </row>
    <row r="21" spans="1:4">
      <c r="A21" s="1062">
        <v>20</v>
      </c>
      <c r="B21" t="s">
        <v>816</v>
      </c>
      <c r="C21" t="s">
        <v>816</v>
      </c>
      <c r="D21" t="s">
        <v>817</v>
      </c>
    </row>
    <row r="22" spans="1:4">
      <c r="A22" s="1062">
        <v>21</v>
      </c>
      <c r="B22" t="s">
        <v>818</v>
      </c>
      <c r="C22" t="s">
        <v>818</v>
      </c>
      <c r="D22" t="s">
        <v>819</v>
      </c>
    </row>
    <row r="23" spans="1:4">
      <c r="A23" s="1062">
        <v>22</v>
      </c>
      <c r="B23" t="s">
        <v>820</v>
      </c>
      <c r="C23" t="s">
        <v>820</v>
      </c>
      <c r="D23" t="s">
        <v>821</v>
      </c>
    </row>
    <row r="24" spans="1:4">
      <c r="A24" s="1062">
        <v>23</v>
      </c>
      <c r="B24" t="s">
        <v>822</v>
      </c>
      <c r="C24" t="s">
        <v>822</v>
      </c>
      <c r="D24" t="s">
        <v>823</v>
      </c>
    </row>
    <row r="25" spans="1:4">
      <c r="A25" s="1062">
        <v>24</v>
      </c>
      <c r="B25" t="s">
        <v>824</v>
      </c>
      <c r="C25" t="s">
        <v>824</v>
      </c>
      <c r="D25" t="s">
        <v>825</v>
      </c>
    </row>
    <row r="26" spans="1:4">
      <c r="A26" s="1062">
        <v>25</v>
      </c>
      <c r="B26" t="s">
        <v>826</v>
      </c>
      <c r="C26" t="s">
        <v>826</v>
      </c>
      <c r="D26" t="s">
        <v>827</v>
      </c>
    </row>
    <row r="27" spans="1:4">
      <c r="A27" s="1062">
        <v>26</v>
      </c>
      <c r="B27" t="s">
        <v>828</v>
      </c>
      <c r="C27" t="s">
        <v>828</v>
      </c>
      <c r="D27" t="s">
        <v>829</v>
      </c>
    </row>
    <row r="28" spans="1:4">
      <c r="A28" s="1062">
        <v>27</v>
      </c>
      <c r="B28" t="s">
        <v>830</v>
      </c>
      <c r="C28" t="s">
        <v>830</v>
      </c>
      <c r="D28" t="s">
        <v>831</v>
      </c>
    </row>
    <row r="29" spans="1:4">
      <c r="A29" s="1062">
        <v>28</v>
      </c>
      <c r="B29" t="s">
        <v>832</v>
      </c>
      <c r="C29" t="s">
        <v>834</v>
      </c>
      <c r="D29" t="s">
        <v>835</v>
      </c>
    </row>
    <row r="30" spans="1:4">
      <c r="A30" s="1062">
        <v>29</v>
      </c>
      <c r="B30" t="s">
        <v>832</v>
      </c>
      <c r="C30" t="s">
        <v>836</v>
      </c>
      <c r="D30" t="s">
        <v>837</v>
      </c>
    </row>
    <row r="31" spans="1:4">
      <c r="A31" s="1062">
        <v>30</v>
      </c>
      <c r="B31" t="s">
        <v>832</v>
      </c>
      <c r="C31" t="s">
        <v>838</v>
      </c>
      <c r="D31" t="s">
        <v>839</v>
      </c>
    </row>
    <row r="32" spans="1:4">
      <c r="A32" s="1062">
        <v>31</v>
      </c>
      <c r="B32" t="s">
        <v>832</v>
      </c>
      <c r="C32" t="s">
        <v>832</v>
      </c>
      <c r="D32" t="s">
        <v>833</v>
      </c>
    </row>
    <row r="33" spans="1:4">
      <c r="A33" s="1062">
        <v>32</v>
      </c>
      <c r="B33" t="s">
        <v>832</v>
      </c>
      <c r="C33" t="s">
        <v>840</v>
      </c>
      <c r="D33" t="s">
        <v>841</v>
      </c>
    </row>
    <row r="34" spans="1:4">
      <c r="A34" s="1062">
        <v>33</v>
      </c>
      <c r="B34" t="s">
        <v>832</v>
      </c>
      <c r="C34" t="s">
        <v>842</v>
      </c>
      <c r="D34" t="s">
        <v>843</v>
      </c>
    </row>
    <row r="35" spans="1:4">
      <c r="A35" s="1062">
        <v>34</v>
      </c>
      <c r="B35" t="s">
        <v>832</v>
      </c>
      <c r="C35" t="s">
        <v>844</v>
      </c>
      <c r="D35" t="s">
        <v>845</v>
      </c>
    </row>
    <row r="36" spans="1:4">
      <c r="A36" s="1062">
        <v>35</v>
      </c>
      <c r="B36" t="s">
        <v>846</v>
      </c>
      <c r="C36" t="s">
        <v>846</v>
      </c>
      <c r="D36" t="s">
        <v>847</v>
      </c>
    </row>
    <row r="37" spans="1:4">
      <c r="A37" s="1062">
        <v>36</v>
      </c>
      <c r="B37" t="s">
        <v>848</v>
      </c>
      <c r="C37" t="s">
        <v>848</v>
      </c>
      <c r="D37" t="s">
        <v>849</v>
      </c>
    </row>
    <row r="38" spans="1:4">
      <c r="A38" s="1062">
        <v>37</v>
      </c>
      <c r="B38" t="s">
        <v>850</v>
      </c>
      <c r="C38" t="s">
        <v>850</v>
      </c>
      <c r="D38" t="s">
        <v>851</v>
      </c>
    </row>
    <row r="39" spans="1:4">
      <c r="A39" s="1062">
        <v>38</v>
      </c>
      <c r="B39" t="s">
        <v>852</v>
      </c>
      <c r="C39" t="s">
        <v>852</v>
      </c>
      <c r="D39" t="s">
        <v>853</v>
      </c>
    </row>
    <row r="40" spans="1:4">
      <c r="A40" s="1062">
        <v>39</v>
      </c>
      <c r="B40" t="s">
        <v>854</v>
      </c>
      <c r="C40" t="s">
        <v>854</v>
      </c>
      <c r="D40" t="s">
        <v>855</v>
      </c>
    </row>
    <row r="41" spans="1:4">
      <c r="A41" s="1062">
        <v>40</v>
      </c>
      <c r="B41" t="s">
        <v>856</v>
      </c>
      <c r="C41" t="s">
        <v>856</v>
      </c>
      <c r="D41" t="s">
        <v>857</v>
      </c>
    </row>
    <row r="42" spans="1:4">
      <c r="A42" s="1062">
        <v>41</v>
      </c>
      <c r="B42" t="s">
        <v>858</v>
      </c>
      <c r="C42" t="s">
        <v>858</v>
      </c>
      <c r="D42" t="s">
        <v>859</v>
      </c>
    </row>
    <row r="43" spans="1:4">
      <c r="A43" s="1062">
        <v>42</v>
      </c>
      <c r="B43" t="s">
        <v>860</v>
      </c>
      <c r="C43" t="s">
        <v>860</v>
      </c>
      <c r="D43" t="s">
        <v>861</v>
      </c>
    </row>
    <row r="44" spans="1:4">
      <c r="A44" s="1062">
        <v>43</v>
      </c>
      <c r="B44" t="s">
        <v>862</v>
      </c>
      <c r="C44" t="s">
        <v>864</v>
      </c>
      <c r="D44" t="s">
        <v>865</v>
      </c>
    </row>
    <row r="45" spans="1:4">
      <c r="A45" s="1062">
        <v>44</v>
      </c>
      <c r="B45" t="s">
        <v>862</v>
      </c>
      <c r="C45" t="s">
        <v>866</v>
      </c>
      <c r="D45" t="s">
        <v>867</v>
      </c>
    </row>
    <row r="46" spans="1:4">
      <c r="A46" s="1062">
        <v>45</v>
      </c>
      <c r="B46" t="s">
        <v>862</v>
      </c>
      <c r="C46" t="s">
        <v>862</v>
      </c>
      <c r="D46" t="s">
        <v>863</v>
      </c>
    </row>
    <row r="47" spans="1:4">
      <c r="A47" s="1062">
        <v>46</v>
      </c>
      <c r="B47" t="s">
        <v>862</v>
      </c>
      <c r="C47" t="s">
        <v>868</v>
      </c>
      <c r="D47" t="s">
        <v>869</v>
      </c>
    </row>
    <row r="48" spans="1:4">
      <c r="A48" s="1062">
        <v>47</v>
      </c>
      <c r="B48" t="s">
        <v>862</v>
      </c>
      <c r="C48" t="s">
        <v>870</v>
      </c>
      <c r="D48" t="s">
        <v>871</v>
      </c>
    </row>
    <row r="49" spans="1:4">
      <c r="A49" s="1062">
        <v>48</v>
      </c>
      <c r="B49" t="s">
        <v>872</v>
      </c>
      <c r="C49" t="s">
        <v>872</v>
      </c>
      <c r="D49" t="s">
        <v>873</v>
      </c>
    </row>
    <row r="50" spans="1:4">
      <c r="A50" s="1062">
        <v>49</v>
      </c>
      <c r="B50" t="s">
        <v>874</v>
      </c>
      <c r="C50" t="s">
        <v>874</v>
      </c>
      <c r="D50" t="s">
        <v>875</v>
      </c>
    </row>
    <row r="51" spans="1:4">
      <c r="A51" s="1062">
        <v>50</v>
      </c>
      <c r="B51" t="s">
        <v>876</v>
      </c>
      <c r="C51" t="s">
        <v>878</v>
      </c>
      <c r="D51" t="s">
        <v>879</v>
      </c>
    </row>
    <row r="52" spans="1:4">
      <c r="A52" s="1062">
        <v>51</v>
      </c>
      <c r="B52" t="s">
        <v>876</v>
      </c>
      <c r="C52" t="s">
        <v>880</v>
      </c>
      <c r="D52" t="s">
        <v>881</v>
      </c>
    </row>
    <row r="53" spans="1:4">
      <c r="A53" s="1062">
        <v>52</v>
      </c>
      <c r="B53" t="s">
        <v>876</v>
      </c>
      <c r="C53" t="s">
        <v>876</v>
      </c>
      <c r="D53" t="s">
        <v>877</v>
      </c>
    </row>
    <row r="54" spans="1:4">
      <c r="A54" s="1062">
        <v>53</v>
      </c>
      <c r="B54" t="s">
        <v>876</v>
      </c>
      <c r="C54" t="s">
        <v>882</v>
      </c>
      <c r="D54" t="s">
        <v>883</v>
      </c>
    </row>
    <row r="55" spans="1:4">
      <c r="A55" s="1062">
        <v>54</v>
      </c>
      <c r="B55" t="s">
        <v>876</v>
      </c>
      <c r="C55" t="s">
        <v>884</v>
      </c>
      <c r="D55" t="s">
        <v>885</v>
      </c>
    </row>
    <row r="56" spans="1:4">
      <c r="A56" s="1062">
        <v>55</v>
      </c>
      <c r="B56" t="s">
        <v>886</v>
      </c>
      <c r="C56" t="s">
        <v>886</v>
      </c>
      <c r="D56" t="s">
        <v>887</v>
      </c>
    </row>
    <row r="57" spans="1:4">
      <c r="A57" s="1062">
        <v>56</v>
      </c>
      <c r="B57" t="s">
        <v>888</v>
      </c>
      <c r="C57" t="s">
        <v>888</v>
      </c>
      <c r="D57" t="s">
        <v>889</v>
      </c>
    </row>
    <row r="58" spans="1:4">
      <c r="A58" s="1062">
        <v>57</v>
      </c>
      <c r="B58" t="s">
        <v>890</v>
      </c>
      <c r="C58" t="s">
        <v>890</v>
      </c>
      <c r="D58" t="s">
        <v>891</v>
      </c>
    </row>
    <row r="59" spans="1:4">
      <c r="A59" s="1062">
        <v>58</v>
      </c>
      <c r="B59" t="s">
        <v>892</v>
      </c>
      <c r="C59" t="s">
        <v>892</v>
      </c>
      <c r="D59" t="s">
        <v>893</v>
      </c>
    </row>
    <row r="60" spans="1:4">
      <c r="A60" s="1062">
        <v>59</v>
      </c>
      <c r="B60" t="s">
        <v>894</v>
      </c>
      <c r="C60" t="s">
        <v>894</v>
      </c>
      <c r="D60" t="s">
        <v>895</v>
      </c>
    </row>
    <row r="61" spans="1:4">
      <c r="A61" s="1062">
        <v>60</v>
      </c>
      <c r="B61" t="s">
        <v>896</v>
      </c>
      <c r="C61" t="s">
        <v>896</v>
      </c>
      <c r="D61" t="s">
        <v>897</v>
      </c>
    </row>
    <row r="62" spans="1:4">
      <c r="A62" s="1062">
        <v>61</v>
      </c>
      <c r="B62" t="s">
        <v>898</v>
      </c>
      <c r="C62" t="s">
        <v>898</v>
      </c>
      <c r="D62" t="s">
        <v>899</v>
      </c>
    </row>
    <row r="63" spans="1:4">
      <c r="A63" s="1062">
        <v>62</v>
      </c>
      <c r="B63" t="s">
        <v>900</v>
      </c>
      <c r="C63" t="s">
        <v>900</v>
      </c>
      <c r="D63" t="s">
        <v>901</v>
      </c>
    </row>
    <row r="64" spans="1:4">
      <c r="A64" s="1062">
        <v>63</v>
      </c>
      <c r="B64" t="s">
        <v>902</v>
      </c>
      <c r="C64" t="s">
        <v>902</v>
      </c>
      <c r="D64" t="s">
        <v>903</v>
      </c>
    </row>
    <row r="65" spans="1:4">
      <c r="A65" s="1062">
        <v>64</v>
      </c>
      <c r="B65" t="s">
        <v>904</v>
      </c>
      <c r="C65" t="s">
        <v>904</v>
      </c>
      <c r="D65" t="s">
        <v>905</v>
      </c>
    </row>
    <row r="66" spans="1:4">
      <c r="A66" s="1062">
        <v>65</v>
      </c>
      <c r="B66" t="s">
        <v>906</v>
      </c>
      <c r="C66" t="s">
        <v>906</v>
      </c>
      <c r="D66" t="s">
        <v>907</v>
      </c>
    </row>
    <row r="67" spans="1:4">
      <c r="A67" s="1062">
        <v>66</v>
      </c>
      <c r="B67" t="s">
        <v>908</v>
      </c>
      <c r="C67" t="s">
        <v>908</v>
      </c>
      <c r="D67" t="s">
        <v>909</v>
      </c>
    </row>
    <row r="68" spans="1:4">
      <c r="A68" s="1062">
        <v>67</v>
      </c>
      <c r="B68" t="s">
        <v>910</v>
      </c>
      <c r="C68" t="s">
        <v>910</v>
      </c>
      <c r="D68" t="s">
        <v>911</v>
      </c>
    </row>
    <row r="69" spans="1:4">
      <c r="A69" s="1062">
        <v>68</v>
      </c>
      <c r="B69" t="s">
        <v>912</v>
      </c>
      <c r="C69" t="s">
        <v>912</v>
      </c>
      <c r="D69" t="s">
        <v>913</v>
      </c>
    </row>
    <row r="70" spans="1:4">
      <c r="A70" s="1062">
        <v>69</v>
      </c>
      <c r="B70" t="s">
        <v>914</v>
      </c>
      <c r="C70" t="s">
        <v>914</v>
      </c>
      <c r="D70" t="s">
        <v>915</v>
      </c>
    </row>
    <row r="71" spans="1:4">
      <c r="A71" s="1062">
        <v>70</v>
      </c>
      <c r="B71" t="s">
        <v>916</v>
      </c>
      <c r="C71" t="s">
        <v>916</v>
      </c>
      <c r="D71" t="s">
        <v>917</v>
      </c>
    </row>
    <row r="72" spans="1:4">
      <c r="A72" s="1062">
        <v>71</v>
      </c>
      <c r="B72" t="s">
        <v>918</v>
      </c>
      <c r="C72" t="s">
        <v>918</v>
      </c>
      <c r="D72" t="s">
        <v>919</v>
      </c>
    </row>
    <row r="73" spans="1:4">
      <c r="A73" s="1062">
        <v>72</v>
      </c>
      <c r="B73" t="s">
        <v>920</v>
      </c>
      <c r="C73" t="s">
        <v>920</v>
      </c>
      <c r="D73" t="s">
        <v>921</v>
      </c>
    </row>
    <row r="74" spans="1:4">
      <c r="A74" s="1062">
        <v>73</v>
      </c>
      <c r="B74" t="s">
        <v>922</v>
      </c>
      <c r="C74" t="s">
        <v>922</v>
      </c>
      <c r="D74" t="s">
        <v>923</v>
      </c>
    </row>
    <row r="75" spans="1:4">
      <c r="A75" s="1062">
        <v>74</v>
      </c>
      <c r="B75" t="s">
        <v>924</v>
      </c>
      <c r="C75" t="s">
        <v>924</v>
      </c>
      <c r="D75" t="s">
        <v>925</v>
      </c>
    </row>
    <row r="76" spans="1:4">
      <c r="A76" s="1062">
        <v>75</v>
      </c>
      <c r="B76" t="s">
        <v>926</v>
      </c>
      <c r="C76" t="s">
        <v>926</v>
      </c>
      <c r="D76" t="s">
        <v>927</v>
      </c>
    </row>
    <row r="77" spans="1:4">
      <c r="A77" s="1062">
        <v>76</v>
      </c>
      <c r="B77" t="s">
        <v>928</v>
      </c>
      <c r="C77" t="s">
        <v>928</v>
      </c>
      <c r="D77" t="s">
        <v>929</v>
      </c>
    </row>
    <row r="78" spans="1:4">
      <c r="A78" s="1062">
        <v>77</v>
      </c>
      <c r="B78" t="s">
        <v>930</v>
      </c>
      <c r="C78" t="s">
        <v>930</v>
      </c>
      <c r="D78" t="s">
        <v>931</v>
      </c>
    </row>
    <row r="79" spans="1:4">
      <c r="A79" s="1062">
        <v>78</v>
      </c>
      <c r="B79" t="s">
        <v>932</v>
      </c>
      <c r="C79" t="s">
        <v>932</v>
      </c>
      <c r="D79" t="s">
        <v>933</v>
      </c>
    </row>
    <row r="80" spans="1:4">
      <c r="A80" s="1062">
        <v>79</v>
      </c>
      <c r="B80" t="s">
        <v>934</v>
      </c>
      <c r="C80" t="s">
        <v>934</v>
      </c>
      <c r="D80" t="s">
        <v>935</v>
      </c>
    </row>
    <row r="81" spans="1:4">
      <c r="A81" s="1062">
        <v>80</v>
      </c>
      <c r="B81" t="s">
        <v>936</v>
      </c>
      <c r="C81" t="s">
        <v>936</v>
      </c>
      <c r="D81" t="s">
        <v>937</v>
      </c>
    </row>
    <row r="82" spans="1:4">
      <c r="A82" s="1062">
        <v>81</v>
      </c>
      <c r="B82" t="s">
        <v>938</v>
      </c>
      <c r="C82" t="s">
        <v>938</v>
      </c>
      <c r="D82" t="s">
        <v>939</v>
      </c>
    </row>
    <row r="83" spans="1:4">
      <c r="A83" s="1062">
        <v>82</v>
      </c>
      <c r="B83" t="s">
        <v>940</v>
      </c>
      <c r="C83" t="s">
        <v>940</v>
      </c>
      <c r="D83" t="s">
        <v>941</v>
      </c>
    </row>
    <row r="84" spans="1:4">
      <c r="A84" s="1062">
        <v>83</v>
      </c>
      <c r="B84" t="s">
        <v>942</v>
      </c>
      <c r="C84" t="s">
        <v>942</v>
      </c>
      <c r="D84" t="s">
        <v>943</v>
      </c>
    </row>
    <row r="85" spans="1:4">
      <c r="A85" s="1062">
        <v>84</v>
      </c>
      <c r="B85" t="s">
        <v>944</v>
      </c>
      <c r="C85" t="s">
        <v>944</v>
      </c>
      <c r="D85" t="s">
        <v>945</v>
      </c>
    </row>
    <row r="86" spans="1:4">
      <c r="A86" s="1062">
        <v>85</v>
      </c>
      <c r="B86" t="s">
        <v>946</v>
      </c>
      <c r="C86" t="s">
        <v>946</v>
      </c>
      <c r="D86" t="s">
        <v>947</v>
      </c>
    </row>
    <row r="87" spans="1:4">
      <c r="A87" s="1062">
        <v>86</v>
      </c>
      <c r="B87" t="s">
        <v>948</v>
      </c>
      <c r="C87" t="s">
        <v>950</v>
      </c>
      <c r="D87" t="s">
        <v>951</v>
      </c>
    </row>
    <row r="88" spans="1:4">
      <c r="A88" s="1062">
        <v>87</v>
      </c>
      <c r="B88" t="s">
        <v>948</v>
      </c>
      <c r="C88" t="s">
        <v>952</v>
      </c>
      <c r="D88" t="s">
        <v>953</v>
      </c>
    </row>
    <row r="89" spans="1:4">
      <c r="A89" s="1062">
        <v>88</v>
      </c>
      <c r="B89" t="s">
        <v>948</v>
      </c>
      <c r="C89" t="s">
        <v>954</v>
      </c>
      <c r="D89" t="s">
        <v>955</v>
      </c>
    </row>
    <row r="90" spans="1:4">
      <c r="A90" s="1062">
        <v>89</v>
      </c>
      <c r="B90" t="s">
        <v>948</v>
      </c>
      <c r="C90" t="s">
        <v>956</v>
      </c>
      <c r="D90" t="s">
        <v>957</v>
      </c>
    </row>
    <row r="91" spans="1:4">
      <c r="A91" s="1062">
        <v>90</v>
      </c>
      <c r="B91" t="s">
        <v>948</v>
      </c>
      <c r="C91" t="s">
        <v>958</v>
      </c>
      <c r="D91" t="s">
        <v>959</v>
      </c>
    </row>
    <row r="92" spans="1:4">
      <c r="A92" s="1062">
        <v>91</v>
      </c>
      <c r="B92" t="s">
        <v>948</v>
      </c>
      <c r="C92" t="s">
        <v>948</v>
      </c>
      <c r="D92" t="s">
        <v>949</v>
      </c>
    </row>
    <row r="93" spans="1:4">
      <c r="A93" s="1062">
        <v>92</v>
      </c>
      <c r="B93" t="s">
        <v>960</v>
      </c>
      <c r="C93" t="s">
        <v>960</v>
      </c>
      <c r="D93" t="s">
        <v>961</v>
      </c>
    </row>
    <row r="94" spans="1:4">
      <c r="A94" s="1062">
        <v>93</v>
      </c>
      <c r="B94" t="s">
        <v>962</v>
      </c>
      <c r="C94" t="s">
        <v>962</v>
      </c>
      <c r="D94" t="s">
        <v>963</v>
      </c>
    </row>
    <row r="95" spans="1:4">
      <c r="A95" s="1062">
        <v>94</v>
      </c>
      <c r="B95" t="s">
        <v>964</v>
      </c>
      <c r="C95" t="s">
        <v>964</v>
      </c>
      <c r="D95" t="s">
        <v>965</v>
      </c>
    </row>
    <row r="96" spans="1:4">
      <c r="A96" s="1062">
        <v>95</v>
      </c>
      <c r="B96" t="s">
        <v>966</v>
      </c>
      <c r="C96" t="s">
        <v>966</v>
      </c>
      <c r="D96" t="s">
        <v>967</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606</v>
      </c>
    </row>
    <row r="5" spans="2:4">
      <c r="B5" s="53" t="s">
        <v>223</v>
      </c>
    </row>
    <row r="6" spans="2:4" ht="22.5">
      <c r="B6" s="53" t="s">
        <v>267</v>
      </c>
    </row>
    <row r="7" spans="2:4" ht="22.5">
      <c r="B7" s="53" t="s">
        <v>268</v>
      </c>
    </row>
    <row r="8" spans="2:4" ht="22.5">
      <c r="B8" s="53" t="s">
        <v>269</v>
      </c>
    </row>
    <row r="9" spans="2:4" ht="22.5">
      <c r="B9" s="53" t="s">
        <v>505</v>
      </c>
    </row>
    <row r="10" spans="2:4" ht="56.25">
      <c r="B10" s="53" t="s">
        <v>769</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605</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3" t="s">
        <v>492</v>
      </c>
      <c r="G2" s="1204"/>
      <c r="H2" s="1205"/>
      <c r="I2" s="642"/>
    </row>
    <row r="3" spans="1:14" ht="3" customHeight="1"/>
    <row r="4" spans="1:14" s="572" customFormat="1" ht="11.25">
      <c r="A4" s="592"/>
      <c r="B4" s="592"/>
      <c r="C4" s="592"/>
      <c r="D4" s="592"/>
      <c r="F4" s="1155" t="s">
        <v>454</v>
      </c>
      <c r="G4" s="1155"/>
      <c r="H4" s="1155"/>
      <c r="I4" s="1206" t="s">
        <v>455</v>
      </c>
      <c r="J4" s="592"/>
      <c r="K4" s="592"/>
      <c r="L4" s="592"/>
      <c r="M4" s="592"/>
      <c r="N4" s="592"/>
    </row>
    <row r="5" spans="1:14" s="572" customFormat="1" ht="11.25" customHeight="1">
      <c r="A5" s="592"/>
      <c r="B5" s="592"/>
      <c r="C5" s="592"/>
      <c r="D5" s="592"/>
      <c r="F5" s="608" t="s">
        <v>92</v>
      </c>
      <c r="G5" s="620" t="s">
        <v>457</v>
      </c>
      <c r="H5" s="607" t="s">
        <v>442</v>
      </c>
      <c r="I5" s="1206"/>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18.12.2018</v>
      </c>
      <c r="I7" s="583" t="s">
        <v>494</v>
      </c>
      <c r="J7" s="617"/>
      <c r="K7" s="592"/>
      <c r="L7" s="592"/>
      <c r="M7" s="592"/>
      <c r="N7" s="592"/>
    </row>
    <row r="8" spans="1:14" s="572" customFormat="1" ht="45">
      <c r="A8" s="1207">
        <v>1</v>
      </c>
      <c r="B8" s="592"/>
      <c r="C8" s="592"/>
      <c r="D8" s="592"/>
      <c r="F8" s="618" t="str">
        <f>"2." &amp;mergeValue(A8)</f>
        <v>2.1</v>
      </c>
      <c r="G8" s="634" t="s">
        <v>495</v>
      </c>
      <c r="H8" s="606"/>
      <c r="I8" s="583" t="s">
        <v>592</v>
      </c>
      <c r="J8" s="617"/>
      <c r="K8" s="592"/>
      <c r="L8" s="592"/>
      <c r="M8" s="592"/>
      <c r="N8" s="592"/>
    </row>
    <row r="9" spans="1:14" s="572" customFormat="1" ht="22.5">
      <c r="A9" s="1207"/>
      <c r="B9" s="592"/>
      <c r="C9" s="592"/>
      <c r="D9" s="592"/>
      <c r="F9" s="618" t="str">
        <f>"3." &amp;mergeValue(A9)</f>
        <v>3.1</v>
      </c>
      <c r="G9" s="634" t="s">
        <v>496</v>
      </c>
      <c r="H9" s="606"/>
      <c r="I9" s="583" t="s">
        <v>590</v>
      </c>
      <c r="J9" s="617"/>
      <c r="K9" s="592"/>
      <c r="L9" s="592"/>
      <c r="M9" s="592"/>
      <c r="N9" s="592"/>
    </row>
    <row r="10" spans="1:14" s="572" customFormat="1" ht="22.5">
      <c r="A10" s="1207"/>
      <c r="B10" s="592"/>
      <c r="C10" s="592"/>
      <c r="D10" s="592"/>
      <c r="F10" s="618" t="str">
        <f>"4."&amp;mergeValue(A10)</f>
        <v>4.1</v>
      </c>
      <c r="G10" s="634" t="s">
        <v>497</v>
      </c>
      <c r="H10" s="607" t="s">
        <v>458</v>
      </c>
      <c r="I10" s="583"/>
      <c r="J10" s="617"/>
      <c r="K10" s="592"/>
      <c r="L10" s="592"/>
      <c r="M10" s="592"/>
      <c r="N10" s="592"/>
    </row>
    <row r="11" spans="1:14" s="572" customFormat="1" ht="18.75">
      <c r="A11" s="1207"/>
      <c r="B11" s="1207">
        <v>1</v>
      </c>
      <c r="C11" s="625"/>
      <c r="D11" s="625"/>
      <c r="F11" s="618" t="str">
        <f>"4."&amp;mergeValue(A11) &amp;"."&amp;mergeValue(B11)</f>
        <v>4.1.1</v>
      </c>
      <c r="G11" s="613" t="s">
        <v>594</v>
      </c>
      <c r="H11" s="606" t="str">
        <f>IF(region_name="","",region_name)</f>
        <v>Свердловская область</v>
      </c>
      <c r="I11" s="583" t="s">
        <v>500</v>
      </c>
      <c r="J11" s="617"/>
      <c r="K11" s="592"/>
      <c r="L11" s="592"/>
      <c r="M11" s="592"/>
      <c r="N11" s="592"/>
    </row>
    <row r="12" spans="1:14" s="572" customFormat="1" ht="22.5">
      <c r="A12" s="1207"/>
      <c r="B12" s="1207"/>
      <c r="C12" s="1207">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07"/>
      <c r="B13" s="1207"/>
      <c r="C13" s="1207"/>
      <c r="D13" s="625">
        <v>1</v>
      </c>
      <c r="F13" s="618" t="str">
        <f>"4."&amp;mergeValue(A13) &amp;"."&amp;mergeValue(B13)&amp;"."&amp;mergeValue(C13)&amp;"."&amp;mergeValue(D13)</f>
        <v>4.1.1.1.1</v>
      </c>
      <c r="G13" s="635" t="s">
        <v>499</v>
      </c>
      <c r="H13" s="606"/>
      <c r="I13" s="1208" t="s">
        <v>593</v>
      </c>
      <c r="J13" s="617"/>
      <c r="K13" s="592"/>
      <c r="L13" s="592"/>
      <c r="M13" s="592"/>
      <c r="N13" s="592"/>
    </row>
    <row r="14" spans="1:14" s="572" customFormat="1" ht="18.75">
      <c r="A14" s="1207"/>
      <c r="B14" s="1207"/>
      <c r="C14" s="1207"/>
      <c r="D14" s="625"/>
      <c r="F14" s="621"/>
      <c r="G14" s="552" t="s">
        <v>4</v>
      </c>
      <c r="H14" s="626"/>
      <c r="I14" s="1208"/>
      <c r="J14" s="617"/>
      <c r="K14" s="592"/>
      <c r="L14" s="592"/>
      <c r="M14" s="592"/>
      <c r="N14" s="592"/>
    </row>
    <row r="15" spans="1:14" s="572" customFormat="1" ht="18.75">
      <c r="A15" s="1207"/>
      <c r="B15" s="1207"/>
      <c r="C15" s="625"/>
      <c r="D15" s="625"/>
      <c r="F15" s="636"/>
      <c r="G15" s="579" t="s">
        <v>403</v>
      </c>
      <c r="H15" s="637"/>
      <c r="I15" s="638"/>
      <c r="J15" s="617"/>
      <c r="K15" s="592"/>
      <c r="L15" s="592"/>
      <c r="M15" s="592"/>
      <c r="N15" s="592"/>
    </row>
    <row r="16" spans="1:14" s="572" customFormat="1" ht="18.75">
      <c r="A16" s="1207"/>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2" t="s">
        <v>595</v>
      </c>
      <c r="H19" s="1202"/>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3" t="s">
        <v>633</v>
      </c>
      <c r="M5" s="1223"/>
      <c r="N5" s="1223"/>
      <c r="O5" s="1223"/>
      <c r="P5" s="1223"/>
      <c r="Q5" s="1223"/>
      <c r="R5" s="1223"/>
      <c r="S5" s="1223"/>
      <c r="T5" s="1223"/>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29" t="str">
        <f>IF(NameOrPr_ch="",IF(NameOrPr="","",NameOrPr),NameOrPr_ch)</f>
        <v>Региональная энергетическая комиссия Свердловской области</v>
      </c>
      <c r="P7" s="1229"/>
      <c r="Q7" s="1229"/>
      <c r="R7" s="1229"/>
      <c r="S7" s="1229"/>
      <c r="T7" s="1229"/>
      <c r="U7" s="584"/>
      <c r="V7" s="584"/>
      <c r="W7" s="521"/>
      <c r="X7" s="592"/>
      <c r="Y7" s="592"/>
      <c r="Z7" s="592"/>
      <c r="AA7" s="592"/>
      <c r="AB7" s="592"/>
    </row>
    <row r="8" spans="1:28" s="572" customFormat="1" ht="18.75">
      <c r="A8" s="592"/>
      <c r="B8" s="592"/>
      <c r="C8" s="592"/>
      <c r="D8" s="592"/>
      <c r="E8" s="592"/>
      <c r="F8" s="592"/>
      <c r="G8" s="592"/>
      <c r="H8" s="592"/>
      <c r="L8" s="501"/>
      <c r="M8" s="619" t="s">
        <v>598</v>
      </c>
      <c r="N8" s="668"/>
      <c r="O8" s="1229" t="str">
        <f>IF(datePr_ch="",IF(datePr="","",datePr),datePr_ch)</f>
        <v>11.12.2018</v>
      </c>
      <c r="P8" s="1229"/>
      <c r="Q8" s="1229"/>
      <c r="R8" s="1229"/>
      <c r="S8" s="1229"/>
      <c r="T8" s="1229"/>
      <c r="U8" s="584"/>
      <c r="V8" s="584"/>
      <c r="W8" s="521"/>
      <c r="X8" s="592"/>
      <c r="Y8" s="592"/>
      <c r="Z8" s="592"/>
      <c r="AA8" s="592"/>
      <c r="AB8" s="592"/>
    </row>
    <row r="9" spans="1:28" s="572" customFormat="1" ht="18.75">
      <c r="A9" s="592"/>
      <c r="B9" s="592"/>
      <c r="C9" s="592"/>
      <c r="D9" s="592"/>
      <c r="E9" s="592"/>
      <c r="F9" s="592"/>
      <c r="G9" s="592"/>
      <c r="H9" s="592"/>
      <c r="L9" s="554"/>
      <c r="M9" s="619" t="s">
        <v>597</v>
      </c>
      <c r="N9" s="668"/>
      <c r="O9" s="1229" t="str">
        <f>IF(numberPr_ch="",IF(numberPr="","",numberPr),numberPr_ch)</f>
        <v>№278-ПК</v>
      </c>
      <c r="P9" s="1229"/>
      <c r="Q9" s="1229"/>
      <c r="R9" s="1229"/>
      <c r="S9" s="1229"/>
      <c r="T9" s="1229"/>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29" t="str">
        <f>IF(IstPub_ch="",IF(IstPub="","",IstPub),IstPub_ch)</f>
        <v>www.pravo.gov.ru  №19814 от 18.12.2018</v>
      </c>
      <c r="P10" s="1229"/>
      <c r="Q10" s="1229"/>
      <c r="R10" s="1229"/>
      <c r="S10" s="1229"/>
      <c r="T10" s="1229"/>
      <c r="U10" s="584"/>
      <c r="V10" s="584"/>
      <c r="W10" s="521"/>
      <c r="X10" s="592"/>
      <c r="Y10" s="592"/>
      <c r="Z10" s="592"/>
      <c r="AA10" s="592"/>
      <c r="AB10" s="592"/>
    </row>
    <row r="11" spans="1:28" s="572" customFormat="1" ht="11.25" hidden="1">
      <c r="A11" s="592"/>
      <c r="B11" s="592"/>
      <c r="C11" s="592"/>
      <c r="D11" s="592"/>
      <c r="E11" s="592"/>
      <c r="F11" s="592"/>
      <c r="G11" s="592"/>
      <c r="H11" s="592"/>
      <c r="L11" s="1224"/>
      <c r="M11" s="1224"/>
      <c r="N11" s="568"/>
      <c r="O11" s="584"/>
      <c r="P11" s="584"/>
      <c r="Q11" s="584"/>
      <c r="R11" s="584"/>
      <c r="S11" s="584"/>
      <c r="T11" s="584"/>
      <c r="U11" s="590" t="s">
        <v>373</v>
      </c>
      <c r="X11" s="592"/>
      <c r="Y11" s="592"/>
      <c r="Z11" s="592"/>
      <c r="AA11" s="592"/>
      <c r="AB11" s="592"/>
    </row>
    <row r="12" spans="1:28">
      <c r="J12" s="531"/>
      <c r="K12" s="531"/>
      <c r="L12" s="526"/>
      <c r="M12" s="526"/>
      <c r="N12" s="504"/>
      <c r="O12" s="1230"/>
      <c r="P12" s="1230"/>
      <c r="Q12" s="1230"/>
      <c r="R12" s="1230"/>
      <c r="S12" s="1230"/>
      <c r="T12" s="1230"/>
      <c r="U12" s="1230"/>
    </row>
    <row r="13" spans="1:28">
      <c r="J13" s="531"/>
      <c r="K13" s="531"/>
      <c r="L13" s="1155" t="s">
        <v>454</v>
      </c>
      <c r="M13" s="1155"/>
      <c r="N13" s="1155"/>
      <c r="O13" s="1155"/>
      <c r="P13" s="1155"/>
      <c r="Q13" s="1155"/>
      <c r="R13" s="1155"/>
      <c r="S13" s="1155"/>
      <c r="T13" s="1155"/>
      <c r="U13" s="1155"/>
      <c r="V13" s="1155"/>
      <c r="W13" s="1155" t="s">
        <v>455</v>
      </c>
    </row>
    <row r="14" spans="1:28" ht="14.25" customHeight="1">
      <c r="J14" s="531"/>
      <c r="K14" s="531"/>
      <c r="L14" s="1236" t="s">
        <v>92</v>
      </c>
      <c r="M14" s="1236" t="s">
        <v>641</v>
      </c>
      <c r="N14" s="663"/>
      <c r="O14" s="1237" t="s">
        <v>643</v>
      </c>
      <c r="P14" s="1238"/>
      <c r="Q14" s="1238"/>
      <c r="R14" s="1238"/>
      <c r="S14" s="1238"/>
      <c r="T14" s="1239"/>
      <c r="U14" s="1220" t="s">
        <v>341</v>
      </c>
      <c r="V14" s="1233" t="s">
        <v>275</v>
      </c>
      <c r="W14" s="1155"/>
    </row>
    <row r="15" spans="1:28" ht="14.25" customHeight="1">
      <c r="J15" s="531"/>
      <c r="K15" s="531"/>
      <c r="L15" s="1236"/>
      <c r="M15" s="1236"/>
      <c r="N15" s="664"/>
      <c r="O15" s="1242" t="s">
        <v>607</v>
      </c>
      <c r="P15" s="1240" t="s">
        <v>271</v>
      </c>
      <c r="Q15" s="1241"/>
      <c r="R15" s="1217" t="s">
        <v>656</v>
      </c>
      <c r="S15" s="1218"/>
      <c r="T15" s="1219"/>
      <c r="U15" s="1221"/>
      <c r="V15" s="1234"/>
      <c r="W15" s="1155"/>
    </row>
    <row r="16" spans="1:28" ht="33.75" customHeight="1">
      <c r="J16" s="531"/>
      <c r="K16" s="531"/>
      <c r="L16" s="1236"/>
      <c r="M16" s="1236"/>
      <c r="N16" s="665"/>
      <c r="O16" s="1243"/>
      <c r="P16" s="537" t="s">
        <v>608</v>
      </c>
      <c r="Q16" s="537" t="s">
        <v>6</v>
      </c>
      <c r="R16" s="538" t="s">
        <v>274</v>
      </c>
      <c r="S16" s="1231" t="s">
        <v>273</v>
      </c>
      <c r="T16" s="1232"/>
      <c r="U16" s="1222"/>
      <c r="V16" s="1235"/>
      <c r="W16" s="1155"/>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5">
        <f ca="1">OFFSET(S17,0,-1)+1</f>
        <v>7</v>
      </c>
      <c r="T17" s="1225"/>
      <c r="U17" s="650">
        <f ca="1">OFFSET(U17,0,-2)+1</f>
        <v>8</v>
      </c>
      <c r="V17" s="651">
        <f ca="1">OFFSET(V17,0,-1)</f>
        <v>8</v>
      </c>
      <c r="W17" s="650">
        <f ca="1">OFFSET(W17,0,-1)+1</f>
        <v>9</v>
      </c>
    </row>
    <row r="18" spans="1:28" ht="22.5">
      <c r="A18" s="1209">
        <v>1</v>
      </c>
      <c r="B18" s="849"/>
      <c r="C18" s="849"/>
      <c r="D18" s="849"/>
      <c r="E18" s="850"/>
      <c r="F18" s="851"/>
      <c r="G18" s="851"/>
      <c r="H18" s="851"/>
      <c r="I18" s="852"/>
      <c r="J18" s="847"/>
      <c r="K18" s="854"/>
      <c r="L18" s="595">
        <f>mergeValue(A18)</f>
        <v>1</v>
      </c>
      <c r="M18" s="643" t="s">
        <v>20</v>
      </c>
      <c r="N18" s="648"/>
      <c r="O18" s="1210"/>
      <c r="P18" s="1210"/>
      <c r="Q18" s="1210"/>
      <c r="R18" s="1210"/>
      <c r="S18" s="1210"/>
      <c r="T18" s="1210"/>
      <c r="U18" s="1210"/>
      <c r="V18" s="1210"/>
      <c r="W18" s="632" t="s">
        <v>477</v>
      </c>
      <c r="Y18" s="591"/>
      <c r="Z18" s="591" t="str">
        <f t="shared" ref="Z18:Z31" si="0">IF(M18="","",M18 )</f>
        <v>Наименование тарифа</v>
      </c>
      <c r="AA18" s="591"/>
      <c r="AB18" s="591"/>
    </row>
    <row r="19" spans="1:28" ht="22.5">
      <c r="A19" s="1209"/>
      <c r="B19" s="1209">
        <v>1</v>
      </c>
      <c r="C19" s="849"/>
      <c r="D19" s="849"/>
      <c r="E19" s="851"/>
      <c r="F19" s="851"/>
      <c r="G19" s="851"/>
      <c r="H19" s="851"/>
      <c r="I19" s="846"/>
      <c r="J19" s="845"/>
      <c r="K19" s="848"/>
      <c r="L19" s="595" t="str">
        <f>mergeValue(A19) &amp;"."&amp; mergeValue(B19)</f>
        <v>1.1</v>
      </c>
      <c r="M19" s="548" t="s">
        <v>16</v>
      </c>
      <c r="N19" s="648"/>
      <c r="O19" s="1210"/>
      <c r="P19" s="1210"/>
      <c r="Q19" s="1210"/>
      <c r="R19" s="1210"/>
      <c r="S19" s="1210"/>
      <c r="T19" s="1210"/>
      <c r="U19" s="1210"/>
      <c r="V19" s="1210"/>
      <c r="W19" s="632" t="s">
        <v>478</v>
      </c>
      <c r="Y19" s="591"/>
      <c r="Z19" s="591" t="str">
        <f t="shared" si="0"/>
        <v>Территория действия тарифа</v>
      </c>
      <c r="AA19" s="591"/>
      <c r="AB19" s="591"/>
    </row>
    <row r="20" spans="1:28" ht="22.5">
      <c r="A20" s="1209"/>
      <c r="B20" s="1209"/>
      <c r="C20" s="1209">
        <v>1</v>
      </c>
      <c r="D20" s="849"/>
      <c r="E20" s="851"/>
      <c r="F20" s="851"/>
      <c r="G20" s="851"/>
      <c r="H20" s="851"/>
      <c r="I20" s="853"/>
      <c r="J20" s="845"/>
      <c r="K20" s="848"/>
      <c r="L20" s="595" t="str">
        <f>mergeValue(A20) &amp;"."&amp; mergeValue(B20)&amp;"."&amp; mergeValue(C20)</f>
        <v>1.1.1</v>
      </c>
      <c r="M20" s="549" t="s">
        <v>7</v>
      </c>
      <c r="N20" s="648"/>
      <c r="O20" s="1210"/>
      <c r="P20" s="1210"/>
      <c r="Q20" s="1210"/>
      <c r="R20" s="1210"/>
      <c r="S20" s="1210"/>
      <c r="T20" s="1210"/>
      <c r="U20" s="1210"/>
      <c r="V20" s="1210"/>
      <c r="W20" s="632" t="s">
        <v>635</v>
      </c>
      <c r="Y20" s="591"/>
      <c r="Z20" s="591" t="str">
        <f t="shared" si="0"/>
        <v xml:space="preserve">Наименование системы теплоснабжения </v>
      </c>
      <c r="AA20" s="591"/>
      <c r="AB20" s="591"/>
    </row>
    <row r="21" spans="1:28" ht="22.5">
      <c r="A21" s="1209"/>
      <c r="B21" s="1209"/>
      <c r="C21" s="1209"/>
      <c r="D21" s="1209">
        <v>1</v>
      </c>
      <c r="E21" s="851"/>
      <c r="F21" s="851"/>
      <c r="G21" s="851"/>
      <c r="H21" s="851"/>
      <c r="I21" s="853"/>
      <c r="J21" s="845"/>
      <c r="K21" s="848"/>
      <c r="L21" s="595" t="str">
        <f>mergeValue(A21) &amp;"."&amp; mergeValue(B21)&amp;"."&amp; mergeValue(C21)&amp;"."&amp; mergeValue(D21)</f>
        <v>1.1.1.1</v>
      </c>
      <c r="M21" s="550" t="s">
        <v>22</v>
      </c>
      <c r="N21" s="648"/>
      <c r="O21" s="1210"/>
      <c r="P21" s="1210"/>
      <c r="Q21" s="1210"/>
      <c r="R21" s="1210"/>
      <c r="S21" s="1210"/>
      <c r="T21" s="1210"/>
      <c r="U21" s="1210"/>
      <c r="V21" s="1210"/>
      <c r="W21" s="632" t="s">
        <v>636</v>
      </c>
      <c r="Y21" s="591"/>
      <c r="Z21" s="591" t="str">
        <f t="shared" si="0"/>
        <v xml:space="preserve">Источник тепловой энергии  </v>
      </c>
      <c r="AA21" s="591"/>
      <c r="AB21" s="591"/>
    </row>
    <row r="22" spans="1:28" ht="101.25">
      <c r="A22" s="1209"/>
      <c r="B22" s="1209"/>
      <c r="C22" s="1209"/>
      <c r="D22" s="1209"/>
      <c r="E22" s="1209">
        <v>1</v>
      </c>
      <c r="F22" s="851"/>
      <c r="G22" s="851"/>
      <c r="H22" s="849">
        <v>1</v>
      </c>
      <c r="I22" s="1209">
        <v>1</v>
      </c>
      <c r="J22" s="851"/>
      <c r="K22" s="856"/>
      <c r="L22" s="595" t="str">
        <f>mergeValue(A22) &amp;"."&amp; mergeValue(B22)&amp;"."&amp; mergeValue(C22)&amp;"."&amp; mergeValue(D22)&amp;"."&amp; mergeValue(E22)</f>
        <v>1.1.1.1.1</v>
      </c>
      <c r="M22" s="556" t="s">
        <v>9</v>
      </c>
      <c r="N22" s="648"/>
      <c r="O22" s="1211"/>
      <c r="P22" s="1211"/>
      <c r="Q22" s="1211"/>
      <c r="R22" s="1211"/>
      <c r="S22" s="1211"/>
      <c r="T22" s="1211"/>
      <c r="U22" s="1211"/>
      <c r="V22" s="1211"/>
      <c r="W22" s="632" t="s">
        <v>640</v>
      </c>
      <c r="Y22" s="591"/>
      <c r="Z22" s="591" t="str">
        <f t="shared" si="0"/>
        <v>Схема подключения теплопотребляющей установки к коллектору источника тепловой энергии</v>
      </c>
      <c r="AA22" s="591"/>
      <c r="AB22" s="591"/>
    </row>
    <row r="23" spans="1:28" ht="90">
      <c r="A23" s="1209"/>
      <c r="B23" s="1209"/>
      <c r="C23" s="1209"/>
      <c r="D23" s="1209"/>
      <c r="E23" s="1209"/>
      <c r="F23" s="1209">
        <v>1</v>
      </c>
      <c r="G23" s="849"/>
      <c r="H23" s="849"/>
      <c r="I23" s="1209"/>
      <c r="J23" s="1209">
        <v>1</v>
      </c>
      <c r="K23" s="857"/>
      <c r="L23" s="595" t="str">
        <f>mergeValue(A23) &amp;"."&amp; mergeValue(B23)&amp;"."&amp; mergeValue(C23)&amp;"."&amp; mergeValue(D23)&amp;"."&amp; mergeValue(E23)&amp;"."&amp; mergeValue(F23)</f>
        <v>1.1.1.1.1.1</v>
      </c>
      <c r="M23" s="557" t="s">
        <v>10</v>
      </c>
      <c r="N23" s="648"/>
      <c r="O23" s="1212"/>
      <c r="P23" s="1213"/>
      <c r="Q23" s="1213"/>
      <c r="R23" s="1213"/>
      <c r="S23" s="1213"/>
      <c r="T23" s="1213"/>
      <c r="U23" s="1213"/>
      <c r="V23" s="1214"/>
      <c r="W23" s="632" t="s">
        <v>638</v>
      </c>
      <c r="Y23" s="591"/>
      <c r="Z23" s="591" t="str">
        <f t="shared" si="0"/>
        <v>Группа потребителей</v>
      </c>
      <c r="AA23" s="591"/>
      <c r="AB23" s="591"/>
    </row>
    <row r="24" spans="1:28" ht="189" customHeight="1">
      <c r="A24" s="1209"/>
      <c r="B24" s="1209"/>
      <c r="C24" s="1209"/>
      <c r="D24" s="1209"/>
      <c r="E24" s="1209"/>
      <c r="F24" s="1209"/>
      <c r="G24" s="849">
        <v>1</v>
      </c>
      <c r="H24" s="849"/>
      <c r="I24" s="1209"/>
      <c r="J24" s="1209"/>
      <c r="K24" s="857">
        <v>1</v>
      </c>
      <c r="L24" s="595" t="str">
        <f>mergeValue(A24) &amp;"."&amp; mergeValue(B24)&amp;"."&amp; mergeValue(C24)&amp;"."&amp; mergeValue(D24)&amp;"."&amp; mergeValue(E24)&amp;"."&amp; mergeValue(F24)&amp;"."&amp; mergeValue(G24)</f>
        <v>1.1.1.1.1.1.1</v>
      </c>
      <c r="M24" s="1071"/>
      <c r="N24" s="648"/>
      <c r="O24" s="564"/>
      <c r="P24" s="564"/>
      <c r="Q24" s="1096"/>
      <c r="R24" s="1215"/>
      <c r="S24" s="1216" t="s">
        <v>84</v>
      </c>
      <c r="T24" s="1215"/>
      <c r="U24" s="1216" t="s">
        <v>85</v>
      </c>
      <c r="V24" s="564"/>
      <c r="W24" s="1226" t="s">
        <v>657</v>
      </c>
      <c r="X24" s="587" t="str">
        <f>strCheckDate(O25:V25)</f>
        <v/>
      </c>
      <c r="Y24" s="591"/>
      <c r="Z24" s="591" t="str">
        <f t="shared" si="0"/>
        <v/>
      </c>
      <c r="AA24" s="591"/>
      <c r="AB24" s="591"/>
    </row>
    <row r="25" spans="1:28" ht="11.25" hidden="1" customHeight="1">
      <c r="A25" s="1209"/>
      <c r="B25" s="1209"/>
      <c r="C25" s="1209"/>
      <c r="D25" s="1209"/>
      <c r="E25" s="1209"/>
      <c r="F25" s="1209"/>
      <c r="G25" s="849"/>
      <c r="H25" s="849"/>
      <c r="I25" s="1209"/>
      <c r="J25" s="1209"/>
      <c r="K25" s="857"/>
      <c r="L25" s="602"/>
      <c r="M25" s="648"/>
      <c r="N25" s="648"/>
      <c r="O25" s="564"/>
      <c r="P25" s="564"/>
      <c r="Q25" s="586" t="str">
        <f>R24 &amp; "-" &amp; T24</f>
        <v>-</v>
      </c>
      <c r="R25" s="1215"/>
      <c r="S25" s="1216"/>
      <c r="T25" s="1215"/>
      <c r="U25" s="1216"/>
      <c r="V25" s="564"/>
      <c r="W25" s="1227"/>
      <c r="Y25" s="591"/>
      <c r="Z25" s="591" t="str">
        <f t="shared" si="0"/>
        <v/>
      </c>
      <c r="AA25" s="591"/>
      <c r="AB25" s="591"/>
    </row>
    <row r="26" spans="1:28" ht="15" customHeight="1">
      <c r="A26" s="1209"/>
      <c r="B26" s="1209"/>
      <c r="C26" s="1209"/>
      <c r="D26" s="1209"/>
      <c r="E26" s="1209"/>
      <c r="F26" s="1209"/>
      <c r="G26" s="851"/>
      <c r="H26" s="849"/>
      <c r="I26" s="1209"/>
      <c r="J26" s="1209"/>
      <c r="K26" s="856"/>
      <c r="L26" s="540"/>
      <c r="M26" s="559" t="s">
        <v>25</v>
      </c>
      <c r="N26" s="566"/>
      <c r="O26" s="566"/>
      <c r="P26" s="566"/>
      <c r="Q26" s="566"/>
      <c r="R26" s="566"/>
      <c r="S26" s="566"/>
      <c r="T26" s="566"/>
      <c r="U26" s="566"/>
      <c r="V26" s="562"/>
      <c r="W26" s="1228"/>
      <c r="Y26" s="591"/>
      <c r="Z26" s="591" t="str">
        <f t="shared" si="0"/>
        <v>Добавить вид теплоносителя (параметры теплоносителя)</v>
      </c>
      <c r="AA26" s="591"/>
      <c r="AB26" s="591"/>
    </row>
    <row r="27" spans="1:28" ht="15" customHeight="1">
      <c r="A27" s="1209"/>
      <c r="B27" s="1209"/>
      <c r="C27" s="1209"/>
      <c r="D27" s="1209"/>
      <c r="E27" s="1209"/>
      <c r="F27" s="851"/>
      <c r="G27" s="851"/>
      <c r="H27" s="849"/>
      <c r="I27" s="1209"/>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9"/>
      <c r="B28" s="1209"/>
      <c r="C28" s="1209"/>
      <c r="D28" s="1209"/>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9"/>
      <c r="B29" s="1209"/>
      <c r="C29" s="1209"/>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9"/>
      <c r="B30" s="1209"/>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9"/>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2" t="s">
        <v>634</v>
      </c>
      <c r="N34" s="1202"/>
      <c r="O34" s="1202"/>
      <c r="P34" s="1202"/>
      <c r="Q34" s="1202"/>
      <c r="R34" s="1202"/>
      <c r="S34" s="1202"/>
      <c r="T34" s="1202"/>
      <c r="U34" s="1202"/>
      <c r="V34" s="1202"/>
      <c r="W34" s="1202"/>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3" t="s">
        <v>492</v>
      </c>
      <c r="G2" s="1204"/>
      <c r="H2" s="1205"/>
      <c r="I2" s="436"/>
    </row>
    <row r="3" spans="1:20" ht="3" customHeight="1"/>
    <row r="4" spans="1:20" s="190" customFormat="1" ht="11.25">
      <c r="A4" s="214"/>
      <c r="B4" s="214"/>
      <c r="C4" s="214"/>
      <c r="D4" s="214"/>
      <c r="F4" s="1155" t="s">
        <v>454</v>
      </c>
      <c r="G4" s="1155"/>
      <c r="H4" s="1155"/>
      <c r="I4" s="1206"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6"/>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18.12.2018</v>
      </c>
      <c r="I7" s="196" t="s">
        <v>494</v>
      </c>
      <c r="J7" s="334"/>
      <c r="K7" s="214"/>
      <c r="L7" s="214"/>
      <c r="M7" s="214"/>
      <c r="N7" s="214"/>
      <c r="O7" s="214"/>
      <c r="P7" s="214"/>
      <c r="Q7" s="214"/>
      <c r="R7" s="214"/>
      <c r="S7" s="214"/>
      <c r="T7" s="214"/>
    </row>
    <row r="8" spans="1:20" s="190" customFormat="1" ht="45">
      <c r="A8" s="1207">
        <v>1</v>
      </c>
      <c r="B8" s="214"/>
      <c r="C8" s="214"/>
      <c r="D8" s="214"/>
      <c r="F8" s="335" t="str">
        <f>"2." &amp;mergeValue(A8)</f>
        <v>2.1</v>
      </c>
      <c r="G8" s="417" t="s">
        <v>495</v>
      </c>
      <c r="H8" s="317"/>
      <c r="I8" s="196" t="s">
        <v>592</v>
      </c>
      <c r="J8" s="334"/>
      <c r="K8" s="214"/>
      <c r="L8" s="214"/>
      <c r="M8" s="214"/>
      <c r="N8" s="214"/>
      <c r="O8" s="214"/>
      <c r="P8" s="214"/>
      <c r="Q8" s="214"/>
      <c r="R8" s="214"/>
      <c r="S8" s="214"/>
      <c r="T8" s="214"/>
    </row>
    <row r="9" spans="1:20" s="190" customFormat="1" ht="22.5">
      <c r="A9" s="1207"/>
      <c r="B9" s="214"/>
      <c r="C9" s="214"/>
      <c r="D9" s="214"/>
      <c r="F9" s="335" t="str">
        <f>"3." &amp;mergeValue(A9)</f>
        <v>3.1</v>
      </c>
      <c r="G9" s="417" t="s">
        <v>496</v>
      </c>
      <c r="H9" s="317"/>
      <c r="I9" s="196" t="s">
        <v>590</v>
      </c>
      <c r="J9" s="334"/>
      <c r="K9" s="214"/>
      <c r="L9" s="214"/>
      <c r="M9" s="214"/>
      <c r="N9" s="214"/>
      <c r="O9" s="214"/>
      <c r="P9" s="214"/>
      <c r="Q9" s="214"/>
      <c r="R9" s="214"/>
      <c r="S9" s="214"/>
      <c r="T9" s="214"/>
    </row>
    <row r="10" spans="1:20" s="190" customFormat="1" ht="22.5">
      <c r="A10" s="1207"/>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07"/>
      <c r="B11" s="1207">
        <v>1</v>
      </c>
      <c r="C11" s="344"/>
      <c r="D11" s="344"/>
      <c r="F11" s="335" t="str">
        <f>"4."&amp;mergeValue(A11) &amp;"."&amp;mergeValue(B11)</f>
        <v>4.1.1</v>
      </c>
      <c r="G11" s="324" t="s">
        <v>594</v>
      </c>
      <c r="H11" s="317" t="str">
        <f>IF(region_name="","",region_name)</f>
        <v>Свердловская область</v>
      </c>
      <c r="I11" s="196" t="s">
        <v>500</v>
      </c>
      <c r="J11" s="334"/>
      <c r="K11" s="214"/>
      <c r="L11" s="214"/>
      <c r="M11" s="214"/>
      <c r="N11" s="214"/>
      <c r="O11" s="214"/>
      <c r="P11" s="214"/>
      <c r="Q11" s="214"/>
      <c r="R11" s="214"/>
      <c r="S11" s="214"/>
      <c r="T11" s="214"/>
    </row>
    <row r="12" spans="1:20" s="190" customFormat="1" ht="22.5">
      <c r="A12" s="1207"/>
      <c r="B12" s="1207"/>
      <c r="C12" s="1207">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07"/>
      <c r="B13" s="1207"/>
      <c r="C13" s="1207"/>
      <c r="D13" s="344">
        <v>1</v>
      </c>
      <c r="F13" s="335" t="str">
        <f>"4."&amp;mergeValue(A13) &amp;"."&amp;mergeValue(B13)&amp;"."&amp;mergeValue(C13)&amp;"."&amp;mergeValue(D13)</f>
        <v>4.1.1.1.1</v>
      </c>
      <c r="G13" s="420" t="s">
        <v>499</v>
      </c>
      <c r="H13" s="317"/>
      <c r="I13" s="1208" t="s">
        <v>593</v>
      </c>
      <c r="J13" s="334"/>
      <c r="K13" s="214"/>
      <c r="L13" s="214"/>
      <c r="M13" s="214"/>
      <c r="N13" s="214"/>
      <c r="O13" s="214"/>
      <c r="P13" s="214"/>
      <c r="Q13" s="214"/>
      <c r="R13" s="214"/>
      <c r="S13" s="214"/>
      <c r="T13" s="214"/>
    </row>
    <row r="14" spans="1:20" s="190" customFormat="1" ht="18.75">
      <c r="A14" s="1207"/>
      <c r="B14" s="1207"/>
      <c r="C14" s="1207"/>
      <c r="D14" s="344"/>
      <c r="F14" s="338"/>
      <c r="G14" s="150" t="s">
        <v>4</v>
      </c>
      <c r="H14" s="343"/>
      <c r="I14" s="1208"/>
      <c r="J14" s="334"/>
      <c r="K14" s="214"/>
      <c r="L14" s="214"/>
      <c r="M14" s="214"/>
      <c r="N14" s="214"/>
      <c r="O14" s="214"/>
      <c r="P14" s="214"/>
      <c r="Q14" s="214"/>
      <c r="R14" s="214"/>
      <c r="S14" s="214"/>
      <c r="T14" s="214"/>
    </row>
    <row r="15" spans="1:20" s="190" customFormat="1" ht="18.75">
      <c r="A15" s="1207"/>
      <c r="B15" s="1207"/>
      <c r="C15" s="344"/>
      <c r="D15" s="344"/>
      <c r="F15" s="421"/>
      <c r="G15" s="195" t="s">
        <v>403</v>
      </c>
      <c r="H15" s="422"/>
      <c r="I15" s="423"/>
      <c r="J15" s="334"/>
      <c r="K15" s="214"/>
      <c r="L15" s="214"/>
      <c r="M15" s="214"/>
      <c r="N15" s="214"/>
      <c r="O15" s="214"/>
      <c r="P15" s="214"/>
      <c r="Q15" s="214"/>
      <c r="R15" s="214"/>
      <c r="S15" s="214"/>
      <c r="T15" s="214"/>
    </row>
    <row r="16" spans="1:20" s="190" customFormat="1" ht="18.75">
      <c r="A16" s="1207"/>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2" t="s">
        <v>595</v>
      </c>
      <c r="H19" s="1202"/>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Т-передача ТЭ</vt:lpstr>
      <vt:lpstr>Форма 4.2.2 | Т-передача ТЭ</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(user47) Морозова Светлана Анатольевна</cp:lastModifiedBy>
  <cp:lastPrinted>2013-08-29T08:11:20Z</cp:lastPrinted>
  <dcterms:created xsi:type="dcterms:W3CDTF">2004-05-21T07:18:45Z</dcterms:created>
  <dcterms:modified xsi:type="dcterms:W3CDTF">2019-02-01T10:17:48Z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